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m_maeda\Desktop\zip解凍先\公共住宅工事共通費実態調査（調査票）（20200812案）\"/>
    </mc:Choice>
  </mc:AlternateContent>
  <xr:revisionPtr revIDLastSave="0" documentId="13_ncr:1_{EFF8D931-BE35-4FBB-942B-CBDAE1C45245}" xr6:coauthVersionLast="46" xr6:coauthVersionMax="46" xr10:uidLastSave="{00000000-0000-0000-0000-000000000000}"/>
  <workbookProtection workbookAlgorithmName="SHA-512" workbookHashValue="+U1Ej2zkgI2Wl5J6x27ZUG2ikydipzNFz53CT4YZQBFtnIm5rGxFt/0iPGr8l3y8ntFC4MgtsUWVI+aqlnCzEg==" workbookSaltValue="DpYYakbF5jqKAxh/LFUUGg==" workbookSpinCount="100000" lockStructure="1"/>
  <bookViews>
    <workbookView xWindow="-120" yWindow="-120" windowWidth="29040" windowHeight="15990" activeTab="1" xr2:uid="{00000000-000D-0000-FFFF-FFFF00000000}"/>
  </bookViews>
  <sheets>
    <sheet name="調査について" sheetId="1" r:id="rId1"/>
    <sheet name="表紙･目次" sheetId="2" r:id="rId2"/>
    <sheet name="調査票" sheetId="3" r:id="rId3"/>
    <sheet name="●別表(Ａ新･受)" sheetId="4" r:id="rId4"/>
    <sheet name="●完成工事原価報告書" sheetId="5" r:id="rId5"/>
    <sheet name="●工事実施工程表（参考ひな形）" sheetId="6" r:id="rId6"/>
  </sheets>
  <definedNames>
    <definedName name="_xlnm.Print_Area" localSheetId="2">調査票!$A:$AP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A59" i="3" l="1"/>
  <c r="CI61" i="3"/>
  <c r="CL61" i="3" s="1"/>
  <c r="CI60" i="3"/>
  <c r="CL60" i="3" s="1"/>
  <c r="CI59" i="3"/>
  <c r="CL59" i="3" s="1"/>
  <c r="G54" i="3" l="1"/>
  <c r="DA63" i="3" l="1"/>
  <c r="DA57" i="3"/>
  <c r="DA55" i="3"/>
  <c r="DA53" i="3"/>
  <c r="DA51" i="3"/>
  <c r="CI64" i="3"/>
  <c r="CL64" i="3" s="1"/>
  <c r="CI63" i="3"/>
  <c r="CL63" i="3" s="1"/>
  <c r="CI62" i="3"/>
  <c r="CL62" i="3" s="1"/>
  <c r="CI58" i="3"/>
  <c r="CL58" i="3" s="1"/>
  <c r="CI57" i="3"/>
  <c r="CL57" i="3" s="1"/>
  <c r="CI56" i="3"/>
  <c r="CL56" i="3" s="1"/>
  <c r="CI55" i="3"/>
  <c r="CL55" i="3" s="1"/>
  <c r="CI54" i="3"/>
  <c r="CL54" i="3" s="1"/>
  <c r="CI53" i="3"/>
  <c r="CL53" i="3" s="1"/>
  <c r="CI52" i="3"/>
  <c r="CL52" i="3" s="1"/>
  <c r="CI51" i="3"/>
  <c r="CL51" i="3" s="1"/>
  <c r="DA49" i="3"/>
  <c r="CI50" i="3"/>
  <c r="CL50" i="3" s="1"/>
  <c r="CI49" i="3"/>
  <c r="CL49" i="3" s="1"/>
  <c r="DA46" i="3"/>
  <c r="CI47" i="3"/>
  <c r="CL47" i="3" s="1"/>
  <c r="CI46" i="3"/>
  <c r="CL46" i="3" s="1"/>
  <c r="CR45" i="3"/>
  <c r="DA42" i="3"/>
  <c r="CI43" i="3"/>
  <c r="CL43" i="3" s="1"/>
  <c r="CI42" i="3"/>
  <c r="CL42" i="3" s="1"/>
  <c r="DA40" i="3"/>
  <c r="CI41" i="3"/>
  <c r="CL41" i="3" s="1"/>
  <c r="CI40" i="3"/>
  <c r="CL40" i="3" s="1"/>
  <c r="DA38" i="3"/>
  <c r="DA34" i="3"/>
  <c r="CI39" i="3"/>
  <c r="CL39" i="3" s="1"/>
  <c r="CI38" i="3"/>
  <c r="CL38" i="3" s="1"/>
  <c r="DA31" i="3" l="1"/>
  <c r="DA29" i="3"/>
  <c r="DA26" i="3"/>
  <c r="DA23" i="3"/>
  <c r="DA20" i="3"/>
  <c r="DA17" i="3"/>
  <c r="DA15" i="3"/>
  <c r="DA12" i="3"/>
  <c r="DA10" i="3" s="1"/>
  <c r="CF12" i="3"/>
  <c r="Q30" i="3" l="1"/>
  <c r="F234" i="3" l="1"/>
  <c r="G113" i="3" l="1"/>
  <c r="G402" i="3" l="1"/>
  <c r="BZ6" i="3" s="1"/>
  <c r="CC8" i="3" l="1"/>
  <c r="DA8" i="3"/>
  <c r="CX8" i="3"/>
  <c r="CU8" i="3"/>
  <c r="CO8" i="3"/>
  <c r="CF8" i="3"/>
  <c r="BZ8" i="3"/>
  <c r="CR8" i="3"/>
  <c r="BZ9" i="3"/>
  <c r="CL8" i="3"/>
  <c r="CI8" i="3"/>
  <c r="O196" i="3"/>
  <c r="G126" i="3" l="1"/>
  <c r="J385" i="3" l="1"/>
  <c r="G172" i="3"/>
  <c r="K385" i="3" s="1"/>
  <c r="BZ29" i="3" s="1"/>
  <c r="CI29" i="3" l="1"/>
  <c r="CL29" i="3" s="1"/>
  <c r="CI30" i="3"/>
  <c r="CL30" i="3" s="1"/>
  <c r="X385" i="3"/>
  <c r="E24" i="5"/>
  <c r="CC4" i="3" s="1"/>
  <c r="M24" i="5"/>
  <c r="D416" i="3" l="1"/>
  <c r="D415" i="3"/>
  <c r="D414" i="3"/>
  <c r="D413" i="3"/>
  <c r="D412" i="3"/>
  <c r="D410" i="3"/>
  <c r="AT125" i="3"/>
  <c r="G378" i="3" l="1"/>
  <c r="K406" i="3"/>
  <c r="K409" i="3" s="1"/>
  <c r="X409" i="3" s="1"/>
  <c r="K405" i="3"/>
  <c r="X405" i="3" s="1"/>
  <c r="K404" i="3"/>
  <c r="F188" i="3"/>
  <c r="G102" i="3"/>
  <c r="G142" i="3"/>
  <c r="G155" i="3"/>
  <c r="G165" i="3"/>
  <c r="X378" i="3" l="1"/>
  <c r="CF9" i="3"/>
  <c r="X404" i="3"/>
  <c r="G403" i="3"/>
  <c r="BZ7" i="3" s="1"/>
  <c r="F252" i="3"/>
  <c r="K407" i="3"/>
  <c r="X407" i="3" s="1"/>
  <c r="K408" i="3"/>
  <c r="X408" i="3" s="1"/>
  <c r="X406" i="3"/>
  <c r="F280" i="3"/>
  <c r="F287" i="3"/>
  <c r="F291" i="3"/>
  <c r="F306" i="3"/>
  <c r="F312" i="3"/>
  <c r="F326" i="3"/>
  <c r="F335" i="3"/>
  <c r="F339" i="3"/>
  <c r="F345" i="3"/>
  <c r="F351" i="3"/>
  <c r="F356" i="3"/>
  <c r="F361" i="3"/>
  <c r="T62" i="3"/>
  <c r="S404" i="3" s="1"/>
  <c r="J406" i="3"/>
  <c r="J405" i="3"/>
  <c r="J404" i="3"/>
  <c r="J401" i="3"/>
  <c r="J400" i="3"/>
  <c r="J399" i="3"/>
  <c r="J398" i="3"/>
  <c r="J397" i="3"/>
  <c r="J396" i="3"/>
  <c r="J395" i="3"/>
  <c r="J394" i="3"/>
  <c r="J393" i="3"/>
  <c r="J392" i="3"/>
  <c r="J391" i="3"/>
  <c r="J390" i="3"/>
  <c r="J389" i="3"/>
  <c r="K386" i="3"/>
  <c r="BZ31" i="3" s="1"/>
  <c r="J387" i="3"/>
  <c r="J386" i="3"/>
  <c r="J384" i="3"/>
  <c r="J383" i="3"/>
  <c r="J382" i="3"/>
  <c r="J381" i="3"/>
  <c r="J380" i="3"/>
  <c r="J379" i="3"/>
  <c r="O374" i="3"/>
  <c r="O373" i="3"/>
  <c r="K374" i="3"/>
  <c r="K373" i="3"/>
  <c r="G372" i="3"/>
  <c r="BZ4" i="3" s="1"/>
  <c r="G371" i="3"/>
  <c r="BZ3" i="3" s="1"/>
  <c r="CC31" i="3" l="1"/>
  <c r="CI33" i="3"/>
  <c r="CL33" i="3" s="1"/>
  <c r="CI32" i="3"/>
  <c r="CL32" i="3" s="1"/>
  <c r="CI31" i="3"/>
  <c r="CL31" i="3" s="1"/>
  <c r="G375" i="3"/>
  <c r="X386" i="3"/>
  <c r="K375" i="3"/>
  <c r="X402" i="3"/>
  <c r="I70" i="4"/>
  <c r="K401" i="3"/>
  <c r="K400" i="3"/>
  <c r="K399" i="3"/>
  <c r="K398" i="3"/>
  <c r="K397" i="3"/>
  <c r="K396" i="3"/>
  <c r="K395" i="3"/>
  <c r="K394" i="3"/>
  <c r="K393" i="3"/>
  <c r="K391" i="3"/>
  <c r="K390" i="3"/>
  <c r="BZ40" i="3" s="1"/>
  <c r="K389" i="3"/>
  <c r="X400" i="3" l="1"/>
  <c r="BZ59" i="3"/>
  <c r="X396" i="3"/>
  <c r="BZ51" i="3"/>
  <c r="X401" i="3"/>
  <c r="BZ63" i="3"/>
  <c r="X397" i="3"/>
  <c r="BZ53" i="3"/>
  <c r="X398" i="3"/>
  <c r="BZ55" i="3"/>
  <c r="X399" i="3"/>
  <c r="BZ57" i="3"/>
  <c r="X395" i="3"/>
  <c r="BZ49" i="3"/>
  <c r="X393" i="3"/>
  <c r="BZ46" i="3"/>
  <c r="X394" i="3"/>
  <c r="BZ48" i="3"/>
  <c r="DA48" i="3" s="1"/>
  <c r="X391" i="3"/>
  <c r="BZ42" i="3"/>
  <c r="X390" i="3"/>
  <c r="X389" i="3"/>
  <c r="BZ38" i="3"/>
  <c r="K387" i="3"/>
  <c r="K384" i="3"/>
  <c r="K383" i="3"/>
  <c r="K382" i="3"/>
  <c r="K381" i="3"/>
  <c r="K380" i="3"/>
  <c r="K379" i="3"/>
  <c r="X379" i="3" l="1"/>
  <c r="BZ12" i="3"/>
  <c r="X382" i="3"/>
  <c r="BZ20" i="3"/>
  <c r="X387" i="3"/>
  <c r="BZ34" i="3"/>
  <c r="X380" i="3"/>
  <c r="BZ15" i="3"/>
  <c r="X381" i="3"/>
  <c r="BZ17" i="3"/>
  <c r="X383" i="3"/>
  <c r="BZ23" i="3"/>
  <c r="X384" i="3"/>
  <c r="BZ26" i="3"/>
  <c r="G51" i="3"/>
  <c r="G376" i="3" s="1"/>
  <c r="BZ11" i="3" s="1"/>
  <c r="CC34" i="3" l="1"/>
  <c r="CI34" i="3"/>
  <c r="CL34" i="3" s="1"/>
  <c r="CI35" i="3"/>
  <c r="CL35" i="3" s="1"/>
  <c r="CI25" i="3"/>
  <c r="CL25" i="3" s="1"/>
  <c r="CI24" i="3"/>
  <c r="CL24" i="3" s="1"/>
  <c r="CI23" i="3"/>
  <c r="CL23" i="3" s="1"/>
  <c r="CC17" i="3"/>
  <c r="CI18" i="3"/>
  <c r="CL18" i="3" s="1"/>
  <c r="CI17" i="3"/>
  <c r="CL17" i="3" s="1"/>
  <c r="CI19" i="3"/>
  <c r="CL19" i="3" s="1"/>
  <c r="CC15" i="3"/>
  <c r="CI16" i="3"/>
  <c r="CL16" i="3" s="1"/>
  <c r="CI15" i="3"/>
  <c r="CL15" i="3" s="1"/>
  <c r="CC26" i="3"/>
  <c r="CI26" i="3"/>
  <c r="CL26" i="3" s="1"/>
  <c r="CI28" i="3"/>
  <c r="CL28" i="3" s="1"/>
  <c r="CI27" i="3"/>
  <c r="CL27" i="3" s="1"/>
  <c r="CC20" i="3"/>
  <c r="CI22" i="3"/>
  <c r="CL22" i="3" s="1"/>
  <c r="CI21" i="3"/>
  <c r="CL21" i="3" s="1"/>
  <c r="CI20" i="3"/>
  <c r="CL20" i="3" s="1"/>
  <c r="CC12" i="3"/>
  <c r="CI14" i="3"/>
  <c r="CL14" i="3" s="1"/>
  <c r="CI12" i="3"/>
  <c r="CL12" i="3" s="1"/>
  <c r="CI13" i="3"/>
  <c r="CL13" i="3" s="1"/>
  <c r="J70" i="4"/>
  <c r="F302" i="3" s="1"/>
  <c r="CI45" i="3" s="1"/>
  <c r="F301" i="3"/>
  <c r="CF45" i="3" s="1"/>
  <c r="U70" i="4"/>
  <c r="P70" i="4"/>
  <c r="L70" i="4"/>
  <c r="F303" i="3" s="1"/>
  <c r="J69" i="4"/>
  <c r="K69" i="4" s="1"/>
  <c r="J68" i="4"/>
  <c r="K68" i="4" s="1"/>
  <c r="J67" i="4"/>
  <c r="K67" i="4" s="1"/>
  <c r="J66" i="4"/>
  <c r="K66" i="4" s="1"/>
  <c r="J65" i="4"/>
  <c r="K65" i="4" s="1"/>
  <c r="J64" i="4"/>
  <c r="K64" i="4" s="1"/>
  <c r="J63" i="4"/>
  <c r="K63" i="4" s="1"/>
  <c r="J62" i="4"/>
  <c r="K62" i="4" s="1"/>
  <c r="J61" i="4"/>
  <c r="K61" i="4" s="1"/>
  <c r="J60" i="4"/>
  <c r="K60" i="4" s="1"/>
  <c r="J59" i="4"/>
  <c r="K59" i="4" s="1"/>
  <c r="J58" i="4"/>
  <c r="K58" i="4" s="1"/>
  <c r="J57" i="4"/>
  <c r="K57" i="4" s="1"/>
  <c r="J56" i="4"/>
  <c r="K56" i="4" s="1"/>
  <c r="J55" i="4"/>
  <c r="K55" i="4" s="1"/>
  <c r="J54" i="4"/>
  <c r="K54" i="4" s="1"/>
  <c r="J53" i="4"/>
  <c r="K53" i="4" s="1"/>
  <c r="J52" i="4"/>
  <c r="K52" i="4" s="1"/>
  <c r="J51" i="4"/>
  <c r="K51" i="4" s="1"/>
  <c r="J50" i="4"/>
  <c r="K50" i="4" s="1"/>
  <c r="J49" i="4"/>
  <c r="K49" i="4" s="1"/>
  <c r="J48" i="4"/>
  <c r="K48" i="4" s="1"/>
  <c r="J47" i="4"/>
  <c r="K47" i="4" s="1"/>
  <c r="J46" i="4"/>
  <c r="K46" i="4" s="1"/>
  <c r="J45" i="4"/>
  <c r="K45" i="4" s="1"/>
  <c r="J44" i="4"/>
  <c r="K44" i="4" s="1"/>
  <c r="J43" i="4"/>
  <c r="K43" i="4" s="1"/>
  <c r="J42" i="4"/>
  <c r="K42" i="4" s="1"/>
  <c r="J41" i="4"/>
  <c r="K41" i="4" s="1"/>
  <c r="J40" i="4"/>
  <c r="K40" i="4" s="1"/>
  <c r="J39" i="4"/>
  <c r="K39" i="4" s="1"/>
  <c r="J38" i="4"/>
  <c r="K38" i="4" s="1"/>
  <c r="J37" i="4"/>
  <c r="K37" i="4" s="1"/>
  <c r="DA7" i="3" l="1"/>
  <c r="CL45" i="3"/>
  <c r="F304" i="3"/>
  <c r="S212" i="3"/>
  <c r="Q212" i="3"/>
  <c r="O212" i="3"/>
  <c r="S204" i="3"/>
  <c r="Q204" i="3"/>
  <c r="O204" i="3"/>
  <c r="F300" i="3" l="1"/>
  <c r="F368" i="3" s="1"/>
  <c r="G52" i="3" s="1"/>
  <c r="CO45" i="3"/>
  <c r="S196" i="3"/>
  <c r="Q196" i="3"/>
  <c r="K392" i="3" l="1"/>
  <c r="X392" i="3" s="1"/>
  <c r="G388" i="3"/>
  <c r="T115" i="3"/>
  <c r="BZ44" i="3" l="1"/>
  <c r="DA44" i="3" s="1"/>
  <c r="G377" i="3"/>
  <c r="CF4" i="3" s="1"/>
  <c r="BZ37" i="3"/>
  <c r="T128" i="3"/>
  <c r="T83" i="3" l="1"/>
  <c r="G415" i="3" s="1"/>
  <c r="CR7" i="3" s="1"/>
  <c r="T85" i="3"/>
  <c r="G416" i="3" s="1"/>
  <c r="O416" i="3" l="1"/>
  <c r="CX7" i="3"/>
  <c r="CU7" i="3"/>
  <c r="K416" i="3"/>
  <c r="T80" i="3"/>
  <c r="G414" i="3" s="1"/>
  <c r="T78" i="3"/>
  <c r="G413" i="3" s="1"/>
  <c r="CL7" i="3" s="1"/>
  <c r="T76" i="3"/>
  <c r="G412" i="3" s="1"/>
  <c r="CI7" i="3" s="1"/>
  <c r="K414" i="3" l="1"/>
  <c r="CO7" i="3"/>
  <c r="T72" i="3"/>
  <c r="T71" i="3"/>
  <c r="G410" i="3" l="1"/>
  <c r="G411" i="3" s="1"/>
  <c r="CC7" i="3" s="1"/>
  <c r="S47" i="3"/>
  <c r="S93" i="3" s="1"/>
  <c r="S139" i="3" s="1"/>
  <c r="S185" i="3" s="1"/>
  <c r="K403" i="3" l="1"/>
  <c r="K411" i="3"/>
  <c r="O411" i="3"/>
  <c r="CF7" i="3" s="1"/>
  <c r="S231" i="3"/>
  <c r="S277" i="3" s="1"/>
  <c r="S323" i="3" s="1"/>
  <c r="S369" i="3" s="1"/>
  <c r="T64" i="3"/>
  <c r="S406" i="3" s="1"/>
  <c r="T63" i="3"/>
  <c r="S405" i="3" s="1"/>
  <c r="Q61" i="3"/>
  <c r="Q60" i="3"/>
  <c r="Q31" i="3" l="1"/>
  <c r="Q24" i="3" l="1"/>
  <c r="S374" i="3" s="1"/>
  <c r="Q23" i="3"/>
  <c r="Q29" i="3" l="1"/>
  <c r="Q22" i="3"/>
  <c r="Q20" i="3" l="1"/>
  <c r="S373" i="3" s="1"/>
  <c r="AN1" i="1" l="1"/>
  <c r="X376" i="3" l="1"/>
  <c r="G53" i="3"/>
  <c r="X3" i="3" l="1"/>
  <c r="X415" i="3"/>
  <c r="G5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akimoto</author>
  </authors>
  <commentList>
    <comment ref="H62" authorId="0" shapeId="0" xr:uid="{00000000-0006-0000-0200-000001000000}">
      <text>
        <r>
          <rPr>
            <b/>
            <sz val="9"/>
            <color indexed="81"/>
            <rFont val="MS P ゴシック"/>
            <family val="3"/>
            <charset val="128"/>
          </rPr>
          <t>「有」の場合、契約金額の税抜き価格を入力してください。（円）</t>
        </r>
      </text>
    </comment>
    <comment ref="H63" authorId="0" shapeId="0" xr:uid="{00000000-0006-0000-0200-000002000000}">
      <text>
        <r>
          <rPr>
            <b/>
            <sz val="9"/>
            <color indexed="81"/>
            <rFont val="MS P ゴシック"/>
            <family val="3"/>
            <charset val="128"/>
          </rPr>
          <t>「有」の場合、契約金額の税抜き価格を入力してください。（円）</t>
        </r>
      </text>
    </comment>
    <comment ref="H64" authorId="0" shapeId="0" xr:uid="{00000000-0006-0000-0200-000003000000}">
      <text>
        <r>
          <rPr>
            <b/>
            <sz val="9"/>
            <color indexed="81"/>
            <rFont val="MS P ゴシック"/>
            <family val="3"/>
            <charset val="128"/>
          </rPr>
          <t>「有」の場合、契約金額の税抜き価格を入力してください。（円）</t>
        </r>
      </text>
    </comment>
    <comment ref="F192" authorId="0" shapeId="0" xr:uid="{00000000-0006-0000-0200-000004000000}">
      <text>
        <r>
          <rPr>
            <b/>
            <sz val="9"/>
            <color indexed="81"/>
            <rFont val="MS P ゴシック"/>
            <family val="3"/>
            <charset val="128"/>
          </rPr>
          <t>定格総荷重別「設置台数」</t>
        </r>
      </text>
    </comment>
    <comment ref="H192" authorId="0" shapeId="0" xr:uid="{00000000-0006-0000-0200-000005000000}">
      <text>
        <r>
          <rPr>
            <b/>
            <sz val="9"/>
            <color indexed="81"/>
            <rFont val="MS P ゴシック"/>
            <family val="3"/>
            <charset val="128"/>
          </rPr>
          <t>「設置期間」</t>
        </r>
        <r>
          <rPr>
            <sz val="9"/>
            <color indexed="81"/>
            <rFont val="MS P ゴシック"/>
            <family val="3"/>
            <charset val="128"/>
          </rPr>
          <t xml:space="preserve">
</t>
        </r>
      </text>
    </comment>
    <comment ref="I192" authorId="0" shapeId="0" xr:uid="{00000000-0006-0000-0200-000006000000}">
      <text>
        <r>
          <rPr>
            <b/>
            <sz val="9"/>
            <color indexed="81"/>
            <rFont val="MS P ゴシック"/>
            <family val="3"/>
            <charset val="128"/>
          </rPr>
          <t>「定格総荷重」</t>
        </r>
      </text>
    </comment>
    <comment ref="K192" authorId="0" shapeId="0" xr:uid="{00000000-0006-0000-0200-000007000000}">
      <text>
        <r>
          <rPr>
            <b/>
            <sz val="9"/>
            <color indexed="81"/>
            <rFont val="MS P ゴシック"/>
            <family val="3"/>
            <charset val="128"/>
          </rPr>
          <t>定格総荷重別「設置台数」</t>
        </r>
      </text>
    </comment>
    <comment ref="M192" authorId="0" shapeId="0" xr:uid="{00000000-0006-0000-0200-000008000000}">
      <text>
        <r>
          <rPr>
            <b/>
            <sz val="9"/>
            <color indexed="81"/>
            <rFont val="MS P ゴシック"/>
            <family val="3"/>
            <charset val="128"/>
          </rPr>
          <t>「設置期間」</t>
        </r>
        <r>
          <rPr>
            <sz val="9"/>
            <color indexed="81"/>
            <rFont val="MS P ゴシック"/>
            <family val="3"/>
            <charset val="128"/>
          </rPr>
          <t xml:space="preserve">
</t>
        </r>
      </text>
    </comment>
    <comment ref="N192" authorId="0" shapeId="0" xr:uid="{00000000-0006-0000-0200-000009000000}">
      <text>
        <r>
          <rPr>
            <b/>
            <sz val="9"/>
            <color indexed="81"/>
            <rFont val="MS P ゴシック"/>
            <family val="3"/>
            <charset val="128"/>
          </rPr>
          <t>「定格総荷重」</t>
        </r>
      </text>
    </comment>
    <comment ref="P192" authorId="0" shapeId="0" xr:uid="{00000000-0006-0000-0200-00000A000000}">
      <text>
        <r>
          <rPr>
            <b/>
            <sz val="9"/>
            <color indexed="81"/>
            <rFont val="MS P ゴシック"/>
            <family val="3"/>
            <charset val="128"/>
          </rPr>
          <t>定格総荷重別「設置台数」</t>
        </r>
      </text>
    </comment>
    <comment ref="R192" authorId="0" shapeId="0" xr:uid="{00000000-0006-0000-0200-00000B000000}">
      <text>
        <r>
          <rPr>
            <b/>
            <sz val="9"/>
            <color indexed="81"/>
            <rFont val="MS P ゴシック"/>
            <family val="3"/>
            <charset val="128"/>
          </rPr>
          <t>「設置期間」</t>
        </r>
        <r>
          <rPr>
            <sz val="9"/>
            <color indexed="81"/>
            <rFont val="MS P ゴシック"/>
            <family val="3"/>
            <charset val="128"/>
          </rPr>
          <t xml:space="preserve">
</t>
        </r>
      </text>
    </comment>
    <comment ref="S192" authorId="0" shapeId="0" xr:uid="{00000000-0006-0000-0200-00000C000000}">
      <text>
        <r>
          <rPr>
            <b/>
            <sz val="9"/>
            <color indexed="81"/>
            <rFont val="MS P ゴシック"/>
            <family val="3"/>
            <charset val="128"/>
          </rPr>
          <t>「定格総荷重」</t>
        </r>
      </text>
    </comment>
    <comment ref="F193" authorId="0" shapeId="0" xr:uid="{00000000-0006-0000-0200-00000D000000}">
      <text>
        <r>
          <rPr>
            <b/>
            <sz val="9"/>
            <color indexed="81"/>
            <rFont val="MS P ゴシック"/>
            <family val="3"/>
            <charset val="128"/>
          </rPr>
          <t>定格総荷重別「設置台数」</t>
        </r>
      </text>
    </comment>
    <comment ref="H193" authorId="0" shapeId="0" xr:uid="{00000000-0006-0000-0200-00000E000000}">
      <text>
        <r>
          <rPr>
            <b/>
            <sz val="9"/>
            <color indexed="81"/>
            <rFont val="MS P ゴシック"/>
            <family val="3"/>
            <charset val="128"/>
          </rPr>
          <t>「設置期間」</t>
        </r>
        <r>
          <rPr>
            <sz val="9"/>
            <color indexed="81"/>
            <rFont val="MS P ゴシック"/>
            <family val="3"/>
            <charset val="128"/>
          </rPr>
          <t xml:space="preserve">
</t>
        </r>
      </text>
    </comment>
    <comment ref="I193" authorId="0" shapeId="0" xr:uid="{00000000-0006-0000-0200-00000F000000}">
      <text>
        <r>
          <rPr>
            <b/>
            <sz val="9"/>
            <color indexed="81"/>
            <rFont val="MS P ゴシック"/>
            <family val="3"/>
            <charset val="128"/>
          </rPr>
          <t>「定格総荷重」</t>
        </r>
      </text>
    </comment>
    <comment ref="K193" authorId="0" shapeId="0" xr:uid="{00000000-0006-0000-0200-000010000000}">
      <text>
        <r>
          <rPr>
            <b/>
            <sz val="9"/>
            <color indexed="81"/>
            <rFont val="MS P ゴシック"/>
            <family val="3"/>
            <charset val="128"/>
          </rPr>
          <t>定格総荷重別「設置台数」</t>
        </r>
      </text>
    </comment>
    <comment ref="M193" authorId="0" shapeId="0" xr:uid="{00000000-0006-0000-0200-000011000000}">
      <text>
        <r>
          <rPr>
            <b/>
            <sz val="9"/>
            <color indexed="81"/>
            <rFont val="MS P ゴシック"/>
            <family val="3"/>
            <charset val="128"/>
          </rPr>
          <t>「設置期間」</t>
        </r>
        <r>
          <rPr>
            <sz val="9"/>
            <color indexed="81"/>
            <rFont val="MS P ゴシック"/>
            <family val="3"/>
            <charset val="128"/>
          </rPr>
          <t xml:space="preserve">
</t>
        </r>
      </text>
    </comment>
    <comment ref="N193" authorId="0" shapeId="0" xr:uid="{00000000-0006-0000-0200-000012000000}">
      <text>
        <r>
          <rPr>
            <b/>
            <sz val="9"/>
            <color indexed="81"/>
            <rFont val="MS P ゴシック"/>
            <family val="3"/>
            <charset val="128"/>
          </rPr>
          <t>「定格総荷重」</t>
        </r>
      </text>
    </comment>
    <comment ref="P193" authorId="0" shapeId="0" xr:uid="{00000000-0006-0000-0200-000013000000}">
      <text>
        <r>
          <rPr>
            <b/>
            <sz val="9"/>
            <color indexed="81"/>
            <rFont val="MS P ゴシック"/>
            <family val="3"/>
            <charset val="128"/>
          </rPr>
          <t>定格総荷重別「設置台数」</t>
        </r>
      </text>
    </comment>
    <comment ref="R193" authorId="0" shapeId="0" xr:uid="{00000000-0006-0000-0200-000014000000}">
      <text>
        <r>
          <rPr>
            <b/>
            <sz val="9"/>
            <color indexed="81"/>
            <rFont val="MS P ゴシック"/>
            <family val="3"/>
            <charset val="128"/>
          </rPr>
          <t>「設置期間」</t>
        </r>
        <r>
          <rPr>
            <sz val="9"/>
            <color indexed="81"/>
            <rFont val="MS P ゴシック"/>
            <family val="3"/>
            <charset val="128"/>
          </rPr>
          <t xml:space="preserve">
</t>
        </r>
      </text>
    </comment>
    <comment ref="S193" authorId="0" shapeId="0" xr:uid="{00000000-0006-0000-0200-000015000000}">
      <text>
        <r>
          <rPr>
            <b/>
            <sz val="9"/>
            <color indexed="81"/>
            <rFont val="MS P ゴシック"/>
            <family val="3"/>
            <charset val="128"/>
          </rPr>
          <t>「定格総荷重」</t>
        </r>
      </text>
    </comment>
    <comment ref="F194" authorId="0" shapeId="0" xr:uid="{00000000-0006-0000-0200-000016000000}">
      <text>
        <r>
          <rPr>
            <b/>
            <sz val="9"/>
            <color indexed="81"/>
            <rFont val="MS P ゴシック"/>
            <family val="3"/>
            <charset val="128"/>
          </rPr>
          <t>定格総荷重別「設置台数」</t>
        </r>
      </text>
    </comment>
    <comment ref="H194" authorId="0" shapeId="0" xr:uid="{00000000-0006-0000-0200-000017000000}">
      <text>
        <r>
          <rPr>
            <b/>
            <sz val="9"/>
            <color indexed="81"/>
            <rFont val="MS P ゴシック"/>
            <family val="3"/>
            <charset val="128"/>
          </rPr>
          <t>「設置期間」</t>
        </r>
        <r>
          <rPr>
            <sz val="9"/>
            <color indexed="81"/>
            <rFont val="MS P ゴシック"/>
            <family val="3"/>
            <charset val="128"/>
          </rPr>
          <t xml:space="preserve">
</t>
        </r>
      </text>
    </comment>
    <comment ref="I194" authorId="0" shapeId="0" xr:uid="{00000000-0006-0000-0200-000018000000}">
      <text>
        <r>
          <rPr>
            <b/>
            <sz val="9"/>
            <color indexed="81"/>
            <rFont val="MS P ゴシック"/>
            <family val="3"/>
            <charset val="128"/>
          </rPr>
          <t>「定格総荷重」</t>
        </r>
      </text>
    </comment>
    <comment ref="K194" authorId="0" shapeId="0" xr:uid="{00000000-0006-0000-0200-000019000000}">
      <text>
        <r>
          <rPr>
            <b/>
            <sz val="9"/>
            <color indexed="81"/>
            <rFont val="MS P ゴシック"/>
            <family val="3"/>
            <charset val="128"/>
          </rPr>
          <t>定格総荷重別「設置台数」</t>
        </r>
      </text>
    </comment>
    <comment ref="M194" authorId="0" shapeId="0" xr:uid="{00000000-0006-0000-0200-00001A000000}">
      <text>
        <r>
          <rPr>
            <b/>
            <sz val="9"/>
            <color indexed="81"/>
            <rFont val="MS P ゴシック"/>
            <family val="3"/>
            <charset val="128"/>
          </rPr>
          <t>「設置期間」</t>
        </r>
        <r>
          <rPr>
            <sz val="9"/>
            <color indexed="81"/>
            <rFont val="MS P ゴシック"/>
            <family val="3"/>
            <charset val="128"/>
          </rPr>
          <t xml:space="preserve">
</t>
        </r>
      </text>
    </comment>
    <comment ref="N194" authorId="0" shapeId="0" xr:uid="{00000000-0006-0000-0200-00001B000000}">
      <text>
        <r>
          <rPr>
            <b/>
            <sz val="9"/>
            <color indexed="81"/>
            <rFont val="MS P ゴシック"/>
            <family val="3"/>
            <charset val="128"/>
          </rPr>
          <t>「定格総荷重」</t>
        </r>
      </text>
    </comment>
    <comment ref="P194" authorId="0" shapeId="0" xr:uid="{00000000-0006-0000-0200-00001C000000}">
      <text>
        <r>
          <rPr>
            <b/>
            <sz val="9"/>
            <color indexed="81"/>
            <rFont val="MS P ゴシック"/>
            <family val="3"/>
            <charset val="128"/>
          </rPr>
          <t>定格総荷重別「設置台数」</t>
        </r>
      </text>
    </comment>
    <comment ref="R194" authorId="0" shapeId="0" xr:uid="{00000000-0006-0000-0200-00001D000000}">
      <text>
        <r>
          <rPr>
            <b/>
            <sz val="9"/>
            <color indexed="81"/>
            <rFont val="MS P ゴシック"/>
            <family val="3"/>
            <charset val="128"/>
          </rPr>
          <t>「設置期間」</t>
        </r>
        <r>
          <rPr>
            <sz val="9"/>
            <color indexed="81"/>
            <rFont val="MS P ゴシック"/>
            <family val="3"/>
            <charset val="128"/>
          </rPr>
          <t xml:space="preserve">
</t>
        </r>
      </text>
    </comment>
    <comment ref="S194" authorId="0" shapeId="0" xr:uid="{00000000-0006-0000-0200-00001E000000}">
      <text>
        <r>
          <rPr>
            <b/>
            <sz val="9"/>
            <color indexed="81"/>
            <rFont val="MS P ゴシック"/>
            <family val="3"/>
            <charset val="128"/>
          </rPr>
          <t>「定格総荷重」</t>
        </r>
      </text>
    </comment>
    <comment ref="F195" authorId="0" shapeId="0" xr:uid="{00000000-0006-0000-0200-00001F000000}">
      <text>
        <r>
          <rPr>
            <b/>
            <sz val="9"/>
            <color indexed="81"/>
            <rFont val="MS P ゴシック"/>
            <family val="3"/>
            <charset val="128"/>
          </rPr>
          <t>定格総荷重別「設置台数」</t>
        </r>
      </text>
    </comment>
    <comment ref="H195" authorId="0" shapeId="0" xr:uid="{00000000-0006-0000-0200-000020000000}">
      <text>
        <r>
          <rPr>
            <b/>
            <sz val="9"/>
            <color indexed="81"/>
            <rFont val="MS P ゴシック"/>
            <family val="3"/>
            <charset val="128"/>
          </rPr>
          <t>「設置期間」</t>
        </r>
        <r>
          <rPr>
            <sz val="9"/>
            <color indexed="81"/>
            <rFont val="MS P ゴシック"/>
            <family val="3"/>
            <charset val="128"/>
          </rPr>
          <t xml:space="preserve">
</t>
        </r>
      </text>
    </comment>
    <comment ref="I195" authorId="0" shapeId="0" xr:uid="{00000000-0006-0000-0200-000021000000}">
      <text>
        <r>
          <rPr>
            <b/>
            <sz val="9"/>
            <color indexed="81"/>
            <rFont val="MS P ゴシック"/>
            <family val="3"/>
            <charset val="128"/>
          </rPr>
          <t>「定格総荷重」</t>
        </r>
      </text>
    </comment>
    <comment ref="K195" authorId="0" shapeId="0" xr:uid="{00000000-0006-0000-0200-000022000000}">
      <text>
        <r>
          <rPr>
            <b/>
            <sz val="9"/>
            <color indexed="81"/>
            <rFont val="MS P ゴシック"/>
            <family val="3"/>
            <charset val="128"/>
          </rPr>
          <t>定格総荷重別「設置台数」</t>
        </r>
      </text>
    </comment>
    <comment ref="M195" authorId="0" shapeId="0" xr:uid="{00000000-0006-0000-0200-000023000000}">
      <text>
        <r>
          <rPr>
            <b/>
            <sz val="9"/>
            <color indexed="81"/>
            <rFont val="MS P ゴシック"/>
            <family val="3"/>
            <charset val="128"/>
          </rPr>
          <t>「設置期間」</t>
        </r>
        <r>
          <rPr>
            <sz val="9"/>
            <color indexed="81"/>
            <rFont val="MS P ゴシック"/>
            <family val="3"/>
            <charset val="128"/>
          </rPr>
          <t xml:space="preserve">
</t>
        </r>
      </text>
    </comment>
    <comment ref="N195" authorId="0" shapeId="0" xr:uid="{00000000-0006-0000-0200-000024000000}">
      <text>
        <r>
          <rPr>
            <b/>
            <sz val="9"/>
            <color indexed="81"/>
            <rFont val="MS P ゴシック"/>
            <family val="3"/>
            <charset val="128"/>
          </rPr>
          <t>「定格総荷重」</t>
        </r>
      </text>
    </comment>
    <comment ref="P195" authorId="0" shapeId="0" xr:uid="{00000000-0006-0000-0200-000025000000}">
      <text>
        <r>
          <rPr>
            <b/>
            <sz val="9"/>
            <color indexed="81"/>
            <rFont val="MS P ゴシック"/>
            <family val="3"/>
            <charset val="128"/>
          </rPr>
          <t>定格総荷重別「設置台数」</t>
        </r>
      </text>
    </comment>
    <comment ref="R195" authorId="0" shapeId="0" xr:uid="{00000000-0006-0000-0200-000026000000}">
      <text>
        <r>
          <rPr>
            <b/>
            <sz val="9"/>
            <color indexed="81"/>
            <rFont val="MS P ゴシック"/>
            <family val="3"/>
            <charset val="128"/>
          </rPr>
          <t>「設置期間」</t>
        </r>
        <r>
          <rPr>
            <sz val="9"/>
            <color indexed="81"/>
            <rFont val="MS P ゴシック"/>
            <family val="3"/>
            <charset val="128"/>
          </rPr>
          <t xml:space="preserve">
</t>
        </r>
      </text>
    </comment>
    <comment ref="S195" authorId="0" shapeId="0" xr:uid="{00000000-0006-0000-0200-000027000000}">
      <text>
        <r>
          <rPr>
            <b/>
            <sz val="9"/>
            <color indexed="81"/>
            <rFont val="MS P ゴシック"/>
            <family val="3"/>
            <charset val="128"/>
          </rPr>
          <t>「定格総荷重」</t>
        </r>
      </text>
    </comment>
    <comment ref="F200" authorId="0" shapeId="0" xr:uid="{00000000-0006-0000-0200-000028000000}">
      <text>
        <r>
          <rPr>
            <b/>
            <sz val="9"/>
            <color indexed="81"/>
            <rFont val="MS P ゴシック"/>
            <family val="3"/>
            <charset val="128"/>
          </rPr>
          <t>吊上げ荷重別「設置台数」</t>
        </r>
      </text>
    </comment>
    <comment ref="H200" authorId="0" shapeId="0" xr:uid="{00000000-0006-0000-0200-000029000000}">
      <text>
        <r>
          <rPr>
            <b/>
            <sz val="9"/>
            <color indexed="81"/>
            <rFont val="MS P ゴシック"/>
            <family val="3"/>
            <charset val="128"/>
          </rPr>
          <t>「設置期間」</t>
        </r>
        <r>
          <rPr>
            <sz val="9"/>
            <color indexed="81"/>
            <rFont val="MS P ゴシック"/>
            <family val="3"/>
            <charset val="128"/>
          </rPr>
          <t xml:space="preserve">
</t>
        </r>
      </text>
    </comment>
    <comment ref="I200" authorId="0" shapeId="0" xr:uid="{00000000-0006-0000-0200-00002A000000}">
      <text>
        <r>
          <rPr>
            <b/>
            <sz val="9"/>
            <color indexed="81"/>
            <rFont val="MS P ゴシック"/>
            <family val="3"/>
            <charset val="128"/>
          </rPr>
          <t>「吊上げ荷重」</t>
        </r>
      </text>
    </comment>
    <comment ref="K200" authorId="0" shapeId="0" xr:uid="{00000000-0006-0000-0200-00002B000000}">
      <text>
        <r>
          <rPr>
            <b/>
            <sz val="9"/>
            <color indexed="81"/>
            <rFont val="MS P ゴシック"/>
            <family val="3"/>
            <charset val="128"/>
          </rPr>
          <t>吊上げ荷重別「設置台数」</t>
        </r>
      </text>
    </comment>
    <comment ref="M200" authorId="0" shapeId="0" xr:uid="{00000000-0006-0000-0200-00002C000000}">
      <text>
        <r>
          <rPr>
            <b/>
            <sz val="9"/>
            <color indexed="81"/>
            <rFont val="MS P ゴシック"/>
            <family val="3"/>
            <charset val="128"/>
          </rPr>
          <t>「設置期間」</t>
        </r>
        <r>
          <rPr>
            <sz val="9"/>
            <color indexed="81"/>
            <rFont val="MS P ゴシック"/>
            <family val="3"/>
            <charset val="128"/>
          </rPr>
          <t xml:space="preserve">
</t>
        </r>
      </text>
    </comment>
    <comment ref="N200" authorId="0" shapeId="0" xr:uid="{00000000-0006-0000-0200-00002D000000}">
      <text>
        <r>
          <rPr>
            <b/>
            <sz val="9"/>
            <color indexed="81"/>
            <rFont val="MS P ゴシック"/>
            <family val="3"/>
            <charset val="128"/>
          </rPr>
          <t>「吊上げ荷重」</t>
        </r>
      </text>
    </comment>
    <comment ref="P200" authorId="0" shapeId="0" xr:uid="{00000000-0006-0000-0200-00002E000000}">
      <text>
        <r>
          <rPr>
            <b/>
            <sz val="9"/>
            <color indexed="81"/>
            <rFont val="MS P ゴシック"/>
            <family val="3"/>
            <charset val="128"/>
          </rPr>
          <t>吊上げ荷重別「設置台数」</t>
        </r>
      </text>
    </comment>
    <comment ref="R200" authorId="0" shapeId="0" xr:uid="{00000000-0006-0000-0200-00002F000000}">
      <text>
        <r>
          <rPr>
            <b/>
            <sz val="9"/>
            <color indexed="81"/>
            <rFont val="MS P ゴシック"/>
            <family val="3"/>
            <charset val="128"/>
          </rPr>
          <t>「設置期間」</t>
        </r>
        <r>
          <rPr>
            <sz val="9"/>
            <color indexed="81"/>
            <rFont val="MS P ゴシック"/>
            <family val="3"/>
            <charset val="128"/>
          </rPr>
          <t xml:space="preserve">
</t>
        </r>
      </text>
    </comment>
    <comment ref="S200" authorId="0" shapeId="0" xr:uid="{00000000-0006-0000-0200-000030000000}">
      <text>
        <r>
          <rPr>
            <b/>
            <sz val="9"/>
            <color indexed="81"/>
            <rFont val="MS P ゴシック"/>
            <family val="3"/>
            <charset val="128"/>
          </rPr>
          <t>「吊上げ荷重」</t>
        </r>
      </text>
    </comment>
    <comment ref="F201" authorId="0" shapeId="0" xr:uid="{00000000-0006-0000-0200-000031000000}">
      <text>
        <r>
          <rPr>
            <b/>
            <sz val="9"/>
            <color indexed="81"/>
            <rFont val="MS P ゴシック"/>
            <family val="3"/>
            <charset val="128"/>
          </rPr>
          <t>吊上げ荷重別「設置台数」</t>
        </r>
      </text>
    </comment>
    <comment ref="H201" authorId="0" shapeId="0" xr:uid="{00000000-0006-0000-0200-000032000000}">
      <text>
        <r>
          <rPr>
            <b/>
            <sz val="9"/>
            <color indexed="81"/>
            <rFont val="MS P ゴシック"/>
            <family val="3"/>
            <charset val="128"/>
          </rPr>
          <t>「設置期間」</t>
        </r>
        <r>
          <rPr>
            <sz val="9"/>
            <color indexed="81"/>
            <rFont val="MS P ゴシック"/>
            <family val="3"/>
            <charset val="128"/>
          </rPr>
          <t xml:space="preserve">
</t>
        </r>
      </text>
    </comment>
    <comment ref="I201" authorId="0" shapeId="0" xr:uid="{00000000-0006-0000-0200-000033000000}">
      <text>
        <r>
          <rPr>
            <b/>
            <sz val="9"/>
            <color indexed="81"/>
            <rFont val="MS P ゴシック"/>
            <family val="3"/>
            <charset val="128"/>
          </rPr>
          <t>「吊上げ荷重」</t>
        </r>
      </text>
    </comment>
    <comment ref="K201" authorId="0" shapeId="0" xr:uid="{00000000-0006-0000-0200-000034000000}">
      <text>
        <r>
          <rPr>
            <b/>
            <sz val="9"/>
            <color indexed="81"/>
            <rFont val="MS P ゴシック"/>
            <family val="3"/>
            <charset val="128"/>
          </rPr>
          <t>吊上げ荷重別「設置台数」</t>
        </r>
      </text>
    </comment>
    <comment ref="M201" authorId="0" shapeId="0" xr:uid="{00000000-0006-0000-0200-000035000000}">
      <text>
        <r>
          <rPr>
            <b/>
            <sz val="9"/>
            <color indexed="81"/>
            <rFont val="MS P ゴシック"/>
            <family val="3"/>
            <charset val="128"/>
          </rPr>
          <t>「設置期間」</t>
        </r>
        <r>
          <rPr>
            <sz val="9"/>
            <color indexed="81"/>
            <rFont val="MS P ゴシック"/>
            <family val="3"/>
            <charset val="128"/>
          </rPr>
          <t xml:space="preserve">
</t>
        </r>
      </text>
    </comment>
    <comment ref="N201" authorId="0" shapeId="0" xr:uid="{00000000-0006-0000-0200-000036000000}">
      <text>
        <r>
          <rPr>
            <b/>
            <sz val="9"/>
            <color indexed="81"/>
            <rFont val="MS P ゴシック"/>
            <family val="3"/>
            <charset val="128"/>
          </rPr>
          <t>「吊上げ荷重」</t>
        </r>
      </text>
    </comment>
    <comment ref="P201" authorId="0" shapeId="0" xr:uid="{00000000-0006-0000-0200-000037000000}">
      <text>
        <r>
          <rPr>
            <b/>
            <sz val="9"/>
            <color indexed="81"/>
            <rFont val="MS P ゴシック"/>
            <family val="3"/>
            <charset val="128"/>
          </rPr>
          <t>吊上げ荷重別「設置台数」</t>
        </r>
      </text>
    </comment>
    <comment ref="R201" authorId="0" shapeId="0" xr:uid="{00000000-0006-0000-0200-000038000000}">
      <text>
        <r>
          <rPr>
            <b/>
            <sz val="9"/>
            <color indexed="81"/>
            <rFont val="MS P ゴシック"/>
            <family val="3"/>
            <charset val="128"/>
          </rPr>
          <t>「設置期間」</t>
        </r>
        <r>
          <rPr>
            <sz val="9"/>
            <color indexed="81"/>
            <rFont val="MS P ゴシック"/>
            <family val="3"/>
            <charset val="128"/>
          </rPr>
          <t xml:space="preserve">
</t>
        </r>
      </text>
    </comment>
    <comment ref="S201" authorId="0" shapeId="0" xr:uid="{00000000-0006-0000-0200-000039000000}">
      <text>
        <r>
          <rPr>
            <b/>
            <sz val="9"/>
            <color indexed="81"/>
            <rFont val="MS P ゴシック"/>
            <family val="3"/>
            <charset val="128"/>
          </rPr>
          <t>「吊上げ荷重」</t>
        </r>
      </text>
    </comment>
    <comment ref="F202" authorId="0" shapeId="0" xr:uid="{00000000-0006-0000-0200-00003A000000}">
      <text>
        <r>
          <rPr>
            <b/>
            <sz val="9"/>
            <color indexed="81"/>
            <rFont val="MS P ゴシック"/>
            <family val="3"/>
            <charset val="128"/>
          </rPr>
          <t>吊上げ荷重別「設置台数」</t>
        </r>
      </text>
    </comment>
    <comment ref="H202" authorId="0" shapeId="0" xr:uid="{00000000-0006-0000-0200-00003B000000}">
      <text>
        <r>
          <rPr>
            <b/>
            <sz val="9"/>
            <color indexed="81"/>
            <rFont val="MS P ゴシック"/>
            <family val="3"/>
            <charset val="128"/>
          </rPr>
          <t>「設置期間」</t>
        </r>
        <r>
          <rPr>
            <sz val="9"/>
            <color indexed="81"/>
            <rFont val="MS P ゴシック"/>
            <family val="3"/>
            <charset val="128"/>
          </rPr>
          <t xml:space="preserve">
</t>
        </r>
      </text>
    </comment>
    <comment ref="I202" authorId="0" shapeId="0" xr:uid="{00000000-0006-0000-0200-00003C000000}">
      <text>
        <r>
          <rPr>
            <b/>
            <sz val="9"/>
            <color indexed="81"/>
            <rFont val="MS P ゴシック"/>
            <family val="3"/>
            <charset val="128"/>
          </rPr>
          <t>「吊上げ荷重」</t>
        </r>
      </text>
    </comment>
    <comment ref="K202" authorId="0" shapeId="0" xr:uid="{00000000-0006-0000-0200-00003D000000}">
      <text>
        <r>
          <rPr>
            <b/>
            <sz val="9"/>
            <color indexed="81"/>
            <rFont val="MS P ゴシック"/>
            <family val="3"/>
            <charset val="128"/>
          </rPr>
          <t>吊上げ荷重別「設置台数」</t>
        </r>
      </text>
    </comment>
    <comment ref="M202" authorId="0" shapeId="0" xr:uid="{00000000-0006-0000-0200-00003E000000}">
      <text>
        <r>
          <rPr>
            <b/>
            <sz val="9"/>
            <color indexed="81"/>
            <rFont val="MS P ゴシック"/>
            <family val="3"/>
            <charset val="128"/>
          </rPr>
          <t>「設置期間」</t>
        </r>
        <r>
          <rPr>
            <sz val="9"/>
            <color indexed="81"/>
            <rFont val="MS P ゴシック"/>
            <family val="3"/>
            <charset val="128"/>
          </rPr>
          <t xml:space="preserve">
</t>
        </r>
      </text>
    </comment>
    <comment ref="N202" authorId="0" shapeId="0" xr:uid="{00000000-0006-0000-0200-00003F000000}">
      <text>
        <r>
          <rPr>
            <b/>
            <sz val="9"/>
            <color indexed="81"/>
            <rFont val="MS P ゴシック"/>
            <family val="3"/>
            <charset val="128"/>
          </rPr>
          <t>「吊上げ荷重」</t>
        </r>
      </text>
    </comment>
    <comment ref="P202" authorId="0" shapeId="0" xr:uid="{00000000-0006-0000-0200-000040000000}">
      <text>
        <r>
          <rPr>
            <b/>
            <sz val="9"/>
            <color indexed="81"/>
            <rFont val="MS P ゴシック"/>
            <family val="3"/>
            <charset val="128"/>
          </rPr>
          <t>吊上げ荷重別「設置台数」</t>
        </r>
      </text>
    </comment>
    <comment ref="R202" authorId="0" shapeId="0" xr:uid="{00000000-0006-0000-0200-000041000000}">
      <text>
        <r>
          <rPr>
            <b/>
            <sz val="9"/>
            <color indexed="81"/>
            <rFont val="MS P ゴシック"/>
            <family val="3"/>
            <charset val="128"/>
          </rPr>
          <t>「設置期間」</t>
        </r>
        <r>
          <rPr>
            <sz val="9"/>
            <color indexed="81"/>
            <rFont val="MS P ゴシック"/>
            <family val="3"/>
            <charset val="128"/>
          </rPr>
          <t xml:space="preserve">
</t>
        </r>
      </text>
    </comment>
    <comment ref="S202" authorId="0" shapeId="0" xr:uid="{00000000-0006-0000-0200-000042000000}">
      <text>
        <r>
          <rPr>
            <b/>
            <sz val="9"/>
            <color indexed="81"/>
            <rFont val="MS P ゴシック"/>
            <family val="3"/>
            <charset val="128"/>
          </rPr>
          <t>「吊上げ荷重」</t>
        </r>
      </text>
    </comment>
    <comment ref="F203" authorId="0" shapeId="0" xr:uid="{00000000-0006-0000-0200-000043000000}">
      <text>
        <r>
          <rPr>
            <b/>
            <sz val="9"/>
            <color indexed="81"/>
            <rFont val="MS P ゴシック"/>
            <family val="3"/>
            <charset val="128"/>
          </rPr>
          <t>吊上げ荷重別「設置台数」</t>
        </r>
      </text>
    </comment>
    <comment ref="H203" authorId="0" shapeId="0" xr:uid="{00000000-0006-0000-0200-000044000000}">
      <text>
        <r>
          <rPr>
            <b/>
            <sz val="9"/>
            <color indexed="81"/>
            <rFont val="MS P ゴシック"/>
            <family val="3"/>
            <charset val="128"/>
          </rPr>
          <t>「設置期間」</t>
        </r>
        <r>
          <rPr>
            <sz val="9"/>
            <color indexed="81"/>
            <rFont val="MS P ゴシック"/>
            <family val="3"/>
            <charset val="128"/>
          </rPr>
          <t xml:space="preserve">
</t>
        </r>
      </text>
    </comment>
    <comment ref="I203" authorId="0" shapeId="0" xr:uid="{00000000-0006-0000-0200-000045000000}">
      <text>
        <r>
          <rPr>
            <b/>
            <sz val="9"/>
            <color indexed="81"/>
            <rFont val="MS P ゴシック"/>
            <family val="3"/>
            <charset val="128"/>
          </rPr>
          <t>「吊上げ荷重」</t>
        </r>
      </text>
    </comment>
    <comment ref="K203" authorId="0" shapeId="0" xr:uid="{00000000-0006-0000-0200-000046000000}">
      <text>
        <r>
          <rPr>
            <b/>
            <sz val="9"/>
            <color indexed="81"/>
            <rFont val="MS P ゴシック"/>
            <family val="3"/>
            <charset val="128"/>
          </rPr>
          <t>吊上げ荷重別「設置台数」</t>
        </r>
      </text>
    </comment>
    <comment ref="M203" authorId="0" shapeId="0" xr:uid="{00000000-0006-0000-0200-000047000000}">
      <text>
        <r>
          <rPr>
            <b/>
            <sz val="9"/>
            <color indexed="81"/>
            <rFont val="MS P ゴシック"/>
            <family val="3"/>
            <charset val="128"/>
          </rPr>
          <t>「設置期間」</t>
        </r>
        <r>
          <rPr>
            <sz val="9"/>
            <color indexed="81"/>
            <rFont val="MS P ゴシック"/>
            <family val="3"/>
            <charset val="128"/>
          </rPr>
          <t xml:space="preserve">
</t>
        </r>
      </text>
    </comment>
    <comment ref="N203" authorId="0" shapeId="0" xr:uid="{00000000-0006-0000-0200-000048000000}">
      <text>
        <r>
          <rPr>
            <b/>
            <sz val="9"/>
            <color indexed="81"/>
            <rFont val="MS P ゴシック"/>
            <family val="3"/>
            <charset val="128"/>
          </rPr>
          <t>「吊上げ荷重」</t>
        </r>
      </text>
    </comment>
    <comment ref="P203" authorId="0" shapeId="0" xr:uid="{00000000-0006-0000-0200-000049000000}">
      <text>
        <r>
          <rPr>
            <b/>
            <sz val="9"/>
            <color indexed="81"/>
            <rFont val="MS P ゴシック"/>
            <family val="3"/>
            <charset val="128"/>
          </rPr>
          <t>吊上げ荷重別「設置台数」</t>
        </r>
      </text>
    </comment>
    <comment ref="R203" authorId="0" shapeId="0" xr:uid="{00000000-0006-0000-0200-00004A000000}">
      <text>
        <r>
          <rPr>
            <b/>
            <sz val="9"/>
            <color indexed="81"/>
            <rFont val="MS P ゴシック"/>
            <family val="3"/>
            <charset val="128"/>
          </rPr>
          <t>「設置期間」</t>
        </r>
        <r>
          <rPr>
            <sz val="9"/>
            <color indexed="81"/>
            <rFont val="MS P ゴシック"/>
            <family val="3"/>
            <charset val="128"/>
          </rPr>
          <t xml:space="preserve">
</t>
        </r>
      </text>
    </comment>
    <comment ref="S203" authorId="0" shapeId="0" xr:uid="{00000000-0006-0000-0200-00004B000000}">
      <text>
        <r>
          <rPr>
            <b/>
            <sz val="9"/>
            <color indexed="81"/>
            <rFont val="MS P ゴシック"/>
            <family val="3"/>
            <charset val="128"/>
          </rPr>
          <t>「吊上げ荷重」</t>
        </r>
      </text>
    </comment>
    <comment ref="F208" authorId="0" shapeId="0" xr:uid="{00000000-0006-0000-0200-00004C000000}">
      <text>
        <r>
          <rPr>
            <b/>
            <sz val="9"/>
            <color indexed="81"/>
            <rFont val="MS P ゴシック"/>
            <family val="3"/>
            <charset val="128"/>
          </rPr>
          <t>積載荷重別「設置台数」</t>
        </r>
      </text>
    </comment>
    <comment ref="H208" authorId="0" shapeId="0" xr:uid="{00000000-0006-0000-0200-00004D000000}">
      <text>
        <r>
          <rPr>
            <b/>
            <sz val="9"/>
            <color indexed="81"/>
            <rFont val="MS P ゴシック"/>
            <family val="3"/>
            <charset val="128"/>
          </rPr>
          <t>「設置期間」</t>
        </r>
        <r>
          <rPr>
            <sz val="9"/>
            <color indexed="81"/>
            <rFont val="MS P ゴシック"/>
            <family val="3"/>
            <charset val="128"/>
          </rPr>
          <t xml:space="preserve">
</t>
        </r>
      </text>
    </comment>
    <comment ref="I208" authorId="0" shapeId="0" xr:uid="{00000000-0006-0000-0200-00004E000000}">
      <text>
        <r>
          <rPr>
            <b/>
            <sz val="9"/>
            <color indexed="81"/>
            <rFont val="MS P ゴシック"/>
            <family val="3"/>
            <charset val="128"/>
          </rPr>
          <t>「積載荷重」</t>
        </r>
      </text>
    </comment>
    <comment ref="K208" authorId="0" shapeId="0" xr:uid="{00000000-0006-0000-0200-00004F000000}">
      <text>
        <r>
          <rPr>
            <b/>
            <sz val="9"/>
            <color indexed="81"/>
            <rFont val="MS P ゴシック"/>
            <family val="3"/>
            <charset val="128"/>
          </rPr>
          <t>積載荷重別「設置台数」</t>
        </r>
      </text>
    </comment>
    <comment ref="M208" authorId="0" shapeId="0" xr:uid="{00000000-0006-0000-0200-000050000000}">
      <text>
        <r>
          <rPr>
            <b/>
            <sz val="9"/>
            <color indexed="81"/>
            <rFont val="MS P ゴシック"/>
            <family val="3"/>
            <charset val="128"/>
          </rPr>
          <t>「設置期間」</t>
        </r>
        <r>
          <rPr>
            <sz val="9"/>
            <color indexed="81"/>
            <rFont val="MS P ゴシック"/>
            <family val="3"/>
            <charset val="128"/>
          </rPr>
          <t xml:space="preserve">
</t>
        </r>
      </text>
    </comment>
    <comment ref="N208" authorId="0" shapeId="0" xr:uid="{00000000-0006-0000-0200-000051000000}">
      <text>
        <r>
          <rPr>
            <b/>
            <sz val="9"/>
            <color indexed="81"/>
            <rFont val="MS P ゴシック"/>
            <family val="3"/>
            <charset val="128"/>
          </rPr>
          <t>「積載荷重」</t>
        </r>
      </text>
    </comment>
    <comment ref="P208" authorId="0" shapeId="0" xr:uid="{00000000-0006-0000-0200-000052000000}">
      <text>
        <r>
          <rPr>
            <b/>
            <sz val="9"/>
            <color indexed="81"/>
            <rFont val="MS P ゴシック"/>
            <family val="3"/>
            <charset val="128"/>
          </rPr>
          <t>積載荷重別「設置台数」</t>
        </r>
      </text>
    </comment>
    <comment ref="R208" authorId="0" shapeId="0" xr:uid="{00000000-0006-0000-0200-000053000000}">
      <text>
        <r>
          <rPr>
            <b/>
            <sz val="9"/>
            <color indexed="81"/>
            <rFont val="MS P ゴシック"/>
            <family val="3"/>
            <charset val="128"/>
          </rPr>
          <t>「設置期間」</t>
        </r>
        <r>
          <rPr>
            <sz val="9"/>
            <color indexed="81"/>
            <rFont val="MS P ゴシック"/>
            <family val="3"/>
            <charset val="128"/>
          </rPr>
          <t xml:space="preserve">
</t>
        </r>
      </text>
    </comment>
    <comment ref="S208" authorId="0" shapeId="0" xr:uid="{00000000-0006-0000-0200-000054000000}">
      <text>
        <r>
          <rPr>
            <b/>
            <sz val="9"/>
            <color indexed="81"/>
            <rFont val="MS P ゴシック"/>
            <family val="3"/>
            <charset val="128"/>
          </rPr>
          <t>「積載荷重」</t>
        </r>
      </text>
    </comment>
    <comment ref="F209" authorId="0" shapeId="0" xr:uid="{00000000-0006-0000-0200-000055000000}">
      <text>
        <r>
          <rPr>
            <b/>
            <sz val="9"/>
            <color indexed="81"/>
            <rFont val="MS P ゴシック"/>
            <family val="3"/>
            <charset val="128"/>
          </rPr>
          <t>積載荷重別「設置台数」</t>
        </r>
      </text>
    </comment>
    <comment ref="H209" authorId="0" shapeId="0" xr:uid="{00000000-0006-0000-0200-000056000000}">
      <text>
        <r>
          <rPr>
            <b/>
            <sz val="9"/>
            <color indexed="81"/>
            <rFont val="MS P ゴシック"/>
            <family val="3"/>
            <charset val="128"/>
          </rPr>
          <t>「設置期間」</t>
        </r>
        <r>
          <rPr>
            <sz val="9"/>
            <color indexed="81"/>
            <rFont val="MS P ゴシック"/>
            <family val="3"/>
            <charset val="128"/>
          </rPr>
          <t xml:space="preserve">
</t>
        </r>
      </text>
    </comment>
    <comment ref="I209" authorId="0" shapeId="0" xr:uid="{00000000-0006-0000-0200-000057000000}">
      <text>
        <r>
          <rPr>
            <b/>
            <sz val="9"/>
            <color indexed="81"/>
            <rFont val="MS P ゴシック"/>
            <family val="3"/>
            <charset val="128"/>
          </rPr>
          <t>「積載荷重」</t>
        </r>
      </text>
    </comment>
    <comment ref="K209" authorId="0" shapeId="0" xr:uid="{00000000-0006-0000-0200-000058000000}">
      <text>
        <r>
          <rPr>
            <b/>
            <sz val="9"/>
            <color indexed="81"/>
            <rFont val="MS P ゴシック"/>
            <family val="3"/>
            <charset val="128"/>
          </rPr>
          <t>積載荷重別「設置台数」</t>
        </r>
      </text>
    </comment>
    <comment ref="M209" authorId="0" shapeId="0" xr:uid="{00000000-0006-0000-0200-000059000000}">
      <text>
        <r>
          <rPr>
            <b/>
            <sz val="9"/>
            <color indexed="81"/>
            <rFont val="MS P ゴシック"/>
            <family val="3"/>
            <charset val="128"/>
          </rPr>
          <t>「設置期間」</t>
        </r>
        <r>
          <rPr>
            <sz val="9"/>
            <color indexed="81"/>
            <rFont val="MS P ゴシック"/>
            <family val="3"/>
            <charset val="128"/>
          </rPr>
          <t xml:space="preserve">
</t>
        </r>
      </text>
    </comment>
    <comment ref="N209" authorId="0" shapeId="0" xr:uid="{00000000-0006-0000-0200-00005A000000}">
      <text>
        <r>
          <rPr>
            <b/>
            <sz val="9"/>
            <color indexed="81"/>
            <rFont val="MS P ゴシック"/>
            <family val="3"/>
            <charset val="128"/>
          </rPr>
          <t>「積載荷重」</t>
        </r>
      </text>
    </comment>
    <comment ref="P209" authorId="0" shapeId="0" xr:uid="{00000000-0006-0000-0200-00005B000000}">
      <text>
        <r>
          <rPr>
            <b/>
            <sz val="9"/>
            <color indexed="81"/>
            <rFont val="MS P ゴシック"/>
            <family val="3"/>
            <charset val="128"/>
          </rPr>
          <t>積載荷重別「設置台数」</t>
        </r>
      </text>
    </comment>
    <comment ref="R209" authorId="0" shapeId="0" xr:uid="{00000000-0006-0000-0200-00005C000000}">
      <text>
        <r>
          <rPr>
            <b/>
            <sz val="9"/>
            <color indexed="81"/>
            <rFont val="MS P ゴシック"/>
            <family val="3"/>
            <charset val="128"/>
          </rPr>
          <t>「設置期間」</t>
        </r>
        <r>
          <rPr>
            <sz val="9"/>
            <color indexed="81"/>
            <rFont val="MS P ゴシック"/>
            <family val="3"/>
            <charset val="128"/>
          </rPr>
          <t xml:space="preserve">
</t>
        </r>
      </text>
    </comment>
    <comment ref="S209" authorId="0" shapeId="0" xr:uid="{00000000-0006-0000-0200-00005D000000}">
      <text>
        <r>
          <rPr>
            <b/>
            <sz val="9"/>
            <color indexed="81"/>
            <rFont val="MS P ゴシック"/>
            <family val="3"/>
            <charset val="128"/>
          </rPr>
          <t>「積載荷重」</t>
        </r>
      </text>
    </comment>
    <comment ref="F210" authorId="0" shapeId="0" xr:uid="{00000000-0006-0000-0200-00005E000000}">
      <text>
        <r>
          <rPr>
            <b/>
            <sz val="9"/>
            <color indexed="81"/>
            <rFont val="MS P ゴシック"/>
            <family val="3"/>
            <charset val="128"/>
          </rPr>
          <t>積載荷重別「設置台数」</t>
        </r>
      </text>
    </comment>
    <comment ref="H210" authorId="0" shapeId="0" xr:uid="{00000000-0006-0000-0200-00005F000000}">
      <text>
        <r>
          <rPr>
            <b/>
            <sz val="9"/>
            <color indexed="81"/>
            <rFont val="MS P ゴシック"/>
            <family val="3"/>
            <charset val="128"/>
          </rPr>
          <t>「設置期間」</t>
        </r>
        <r>
          <rPr>
            <sz val="9"/>
            <color indexed="81"/>
            <rFont val="MS P ゴシック"/>
            <family val="3"/>
            <charset val="128"/>
          </rPr>
          <t xml:space="preserve">
</t>
        </r>
      </text>
    </comment>
    <comment ref="I210" authorId="0" shapeId="0" xr:uid="{00000000-0006-0000-0200-000060000000}">
      <text>
        <r>
          <rPr>
            <b/>
            <sz val="9"/>
            <color indexed="81"/>
            <rFont val="MS P ゴシック"/>
            <family val="3"/>
            <charset val="128"/>
          </rPr>
          <t>「積載荷重」</t>
        </r>
      </text>
    </comment>
    <comment ref="K210" authorId="0" shapeId="0" xr:uid="{00000000-0006-0000-0200-000061000000}">
      <text>
        <r>
          <rPr>
            <b/>
            <sz val="9"/>
            <color indexed="81"/>
            <rFont val="MS P ゴシック"/>
            <family val="3"/>
            <charset val="128"/>
          </rPr>
          <t>積載荷重別「設置台数」</t>
        </r>
      </text>
    </comment>
    <comment ref="M210" authorId="0" shapeId="0" xr:uid="{00000000-0006-0000-0200-000062000000}">
      <text>
        <r>
          <rPr>
            <b/>
            <sz val="9"/>
            <color indexed="81"/>
            <rFont val="MS P ゴシック"/>
            <family val="3"/>
            <charset val="128"/>
          </rPr>
          <t>「設置期間」</t>
        </r>
        <r>
          <rPr>
            <sz val="9"/>
            <color indexed="81"/>
            <rFont val="MS P ゴシック"/>
            <family val="3"/>
            <charset val="128"/>
          </rPr>
          <t xml:space="preserve">
</t>
        </r>
      </text>
    </comment>
    <comment ref="N210" authorId="0" shapeId="0" xr:uid="{00000000-0006-0000-0200-000063000000}">
      <text>
        <r>
          <rPr>
            <b/>
            <sz val="9"/>
            <color indexed="81"/>
            <rFont val="MS P ゴシック"/>
            <family val="3"/>
            <charset val="128"/>
          </rPr>
          <t>「積載荷重」</t>
        </r>
      </text>
    </comment>
    <comment ref="P210" authorId="0" shapeId="0" xr:uid="{00000000-0006-0000-0200-000064000000}">
      <text>
        <r>
          <rPr>
            <b/>
            <sz val="9"/>
            <color indexed="81"/>
            <rFont val="MS P ゴシック"/>
            <family val="3"/>
            <charset val="128"/>
          </rPr>
          <t>積載荷重別「設置台数」</t>
        </r>
      </text>
    </comment>
    <comment ref="R210" authorId="0" shapeId="0" xr:uid="{00000000-0006-0000-0200-000065000000}">
      <text>
        <r>
          <rPr>
            <b/>
            <sz val="9"/>
            <color indexed="81"/>
            <rFont val="MS P ゴシック"/>
            <family val="3"/>
            <charset val="128"/>
          </rPr>
          <t>「設置期間」</t>
        </r>
        <r>
          <rPr>
            <sz val="9"/>
            <color indexed="81"/>
            <rFont val="MS P ゴシック"/>
            <family val="3"/>
            <charset val="128"/>
          </rPr>
          <t xml:space="preserve">
</t>
        </r>
      </text>
    </comment>
    <comment ref="S210" authorId="0" shapeId="0" xr:uid="{00000000-0006-0000-0200-000066000000}">
      <text>
        <r>
          <rPr>
            <b/>
            <sz val="9"/>
            <color indexed="81"/>
            <rFont val="MS P ゴシック"/>
            <family val="3"/>
            <charset val="128"/>
          </rPr>
          <t>「積載荷重」</t>
        </r>
      </text>
    </comment>
    <comment ref="F211" authorId="0" shapeId="0" xr:uid="{00000000-0006-0000-0200-000067000000}">
      <text>
        <r>
          <rPr>
            <b/>
            <sz val="9"/>
            <color indexed="81"/>
            <rFont val="MS P ゴシック"/>
            <family val="3"/>
            <charset val="128"/>
          </rPr>
          <t>積載荷重別「設置台数」</t>
        </r>
      </text>
    </comment>
    <comment ref="H211" authorId="0" shapeId="0" xr:uid="{00000000-0006-0000-0200-000068000000}">
      <text>
        <r>
          <rPr>
            <b/>
            <sz val="9"/>
            <color indexed="81"/>
            <rFont val="MS P ゴシック"/>
            <family val="3"/>
            <charset val="128"/>
          </rPr>
          <t>「設置期間」</t>
        </r>
        <r>
          <rPr>
            <sz val="9"/>
            <color indexed="81"/>
            <rFont val="MS P ゴシック"/>
            <family val="3"/>
            <charset val="128"/>
          </rPr>
          <t xml:space="preserve">
</t>
        </r>
      </text>
    </comment>
    <comment ref="I211" authorId="0" shapeId="0" xr:uid="{00000000-0006-0000-0200-000069000000}">
      <text>
        <r>
          <rPr>
            <b/>
            <sz val="9"/>
            <color indexed="81"/>
            <rFont val="MS P ゴシック"/>
            <family val="3"/>
            <charset val="128"/>
          </rPr>
          <t>「積載荷重」</t>
        </r>
      </text>
    </comment>
    <comment ref="K211" authorId="0" shapeId="0" xr:uid="{00000000-0006-0000-0200-00006A000000}">
      <text>
        <r>
          <rPr>
            <b/>
            <sz val="9"/>
            <color indexed="81"/>
            <rFont val="MS P ゴシック"/>
            <family val="3"/>
            <charset val="128"/>
          </rPr>
          <t>積載荷重別「設置台数」</t>
        </r>
      </text>
    </comment>
    <comment ref="M211" authorId="0" shapeId="0" xr:uid="{00000000-0006-0000-0200-00006B000000}">
      <text>
        <r>
          <rPr>
            <b/>
            <sz val="9"/>
            <color indexed="81"/>
            <rFont val="MS P ゴシック"/>
            <family val="3"/>
            <charset val="128"/>
          </rPr>
          <t>「設置期間」</t>
        </r>
        <r>
          <rPr>
            <sz val="9"/>
            <color indexed="81"/>
            <rFont val="MS P ゴシック"/>
            <family val="3"/>
            <charset val="128"/>
          </rPr>
          <t xml:space="preserve">
</t>
        </r>
      </text>
    </comment>
    <comment ref="N211" authorId="0" shapeId="0" xr:uid="{00000000-0006-0000-0200-00006C000000}">
      <text>
        <r>
          <rPr>
            <b/>
            <sz val="9"/>
            <color indexed="81"/>
            <rFont val="MS P ゴシック"/>
            <family val="3"/>
            <charset val="128"/>
          </rPr>
          <t>「積載荷重」</t>
        </r>
      </text>
    </comment>
    <comment ref="P211" authorId="0" shapeId="0" xr:uid="{00000000-0006-0000-0200-00006D000000}">
      <text>
        <r>
          <rPr>
            <b/>
            <sz val="9"/>
            <color indexed="81"/>
            <rFont val="MS P ゴシック"/>
            <family val="3"/>
            <charset val="128"/>
          </rPr>
          <t>積載荷重別「設置台数」</t>
        </r>
      </text>
    </comment>
    <comment ref="R211" authorId="0" shapeId="0" xr:uid="{00000000-0006-0000-0200-00006E000000}">
      <text>
        <r>
          <rPr>
            <b/>
            <sz val="9"/>
            <color indexed="81"/>
            <rFont val="MS P ゴシック"/>
            <family val="3"/>
            <charset val="128"/>
          </rPr>
          <t>「設置期間」</t>
        </r>
        <r>
          <rPr>
            <sz val="9"/>
            <color indexed="81"/>
            <rFont val="MS P ゴシック"/>
            <family val="3"/>
            <charset val="128"/>
          </rPr>
          <t xml:space="preserve">
</t>
        </r>
      </text>
    </comment>
    <comment ref="S211" authorId="0" shapeId="0" xr:uid="{00000000-0006-0000-0200-00006F000000}">
      <text>
        <r>
          <rPr>
            <b/>
            <sz val="9"/>
            <color indexed="81"/>
            <rFont val="MS P ゴシック"/>
            <family val="3"/>
            <charset val="128"/>
          </rPr>
          <t>「積載荷重」</t>
        </r>
      </text>
    </comment>
  </commentList>
</comments>
</file>

<file path=xl/sharedStrings.xml><?xml version="1.0" encoding="utf-8"?>
<sst xmlns="http://schemas.openxmlformats.org/spreadsheetml/2006/main" count="1635" uniqueCount="946">
  <si>
    <t>共通費実態調査</t>
    <phoneticPr fontId="4"/>
  </si>
  <si>
    <t>１．共通費実態調査の趣旨</t>
    <phoneticPr fontId="4"/>
  </si>
  <si>
    <t>　とあわせて提出いただきますようお願い致します。</t>
    <rPh sb="6" eb="8">
      <t>テイシュツ</t>
    </rPh>
    <rPh sb="17" eb="18">
      <t>ネガ</t>
    </rPh>
    <rPh sb="19" eb="20">
      <t>イタ</t>
    </rPh>
    <phoneticPr fontId="2"/>
  </si>
  <si>
    <t>　完成工事原価報告書及び工事実施工程表は任意の書式により提出頂いて構いません。</t>
    <rPh sb="1" eb="3">
      <t>カンセイ</t>
    </rPh>
    <rPh sb="3" eb="5">
      <t>コウジ</t>
    </rPh>
    <rPh sb="5" eb="7">
      <t>ゲンカ</t>
    </rPh>
    <rPh sb="7" eb="10">
      <t>ホウコクショ</t>
    </rPh>
    <rPh sb="10" eb="11">
      <t>オヨ</t>
    </rPh>
    <rPh sb="12" eb="14">
      <t>コウジ</t>
    </rPh>
    <rPh sb="14" eb="16">
      <t>ジッシ</t>
    </rPh>
    <rPh sb="16" eb="19">
      <t>コウテイヒョウ</t>
    </rPh>
    <rPh sb="20" eb="22">
      <t>ニンイ</t>
    </rPh>
    <rPh sb="23" eb="25">
      <t>ショシキ</t>
    </rPh>
    <rPh sb="28" eb="30">
      <t>テイシュツ</t>
    </rPh>
    <rPh sb="30" eb="31">
      <t>イタダ</t>
    </rPh>
    <rPh sb="33" eb="34">
      <t>カマ</t>
    </rPh>
    <phoneticPr fontId="2"/>
  </si>
  <si>
    <t>　　調査票の入力内容に関して、発注者より聞き取り調査等を行う場合もありますので、その際は</t>
    <rPh sb="2" eb="4">
      <t>チョウサ</t>
    </rPh>
    <rPh sb="4" eb="5">
      <t>ヒョウ</t>
    </rPh>
    <rPh sb="6" eb="8">
      <t>ニュウリョク</t>
    </rPh>
    <rPh sb="8" eb="10">
      <t>ナイヨウ</t>
    </rPh>
    <rPh sb="11" eb="12">
      <t>カン</t>
    </rPh>
    <rPh sb="15" eb="16">
      <t>ハツ</t>
    </rPh>
    <rPh sb="16" eb="17">
      <t>チュウ</t>
    </rPh>
    <rPh sb="17" eb="18">
      <t>シャ</t>
    </rPh>
    <rPh sb="20" eb="21">
      <t>キ</t>
    </rPh>
    <rPh sb="22" eb="23">
      <t>ト</t>
    </rPh>
    <rPh sb="24" eb="27">
      <t>チョウサナド</t>
    </rPh>
    <rPh sb="28" eb="29">
      <t>オコナ</t>
    </rPh>
    <rPh sb="30" eb="32">
      <t>バアイ</t>
    </rPh>
    <rPh sb="42" eb="43">
      <t>サイ</t>
    </rPh>
    <phoneticPr fontId="2"/>
  </si>
  <si>
    <t>　ご協力をお願い致します。</t>
    <rPh sb="2" eb="4">
      <t>キョウリョク</t>
    </rPh>
    <rPh sb="6" eb="7">
      <t>ネガ</t>
    </rPh>
    <rPh sb="8" eb="9">
      <t>イタ</t>
    </rPh>
    <phoneticPr fontId="2"/>
  </si>
  <si>
    <t>２．共通費実態調査の範囲</t>
    <rPh sb="2" eb="4">
      <t>キョウツウ</t>
    </rPh>
    <rPh sb="4" eb="5">
      <t>ヒ</t>
    </rPh>
    <rPh sb="5" eb="6">
      <t>ジツ</t>
    </rPh>
    <rPh sb="6" eb="7">
      <t>タイ</t>
    </rPh>
    <rPh sb="7" eb="9">
      <t>チョウサ</t>
    </rPh>
    <rPh sb="10" eb="12">
      <t>ハンイ</t>
    </rPh>
    <phoneticPr fontId="2"/>
  </si>
  <si>
    <t>　　本調査は、工事原価における共通仮設費及び現場管理費を調査範囲としています。（図－１参</t>
    <rPh sb="2" eb="5">
      <t>ホンチョウサ</t>
    </rPh>
    <rPh sb="7" eb="9">
      <t>コウジ</t>
    </rPh>
    <rPh sb="9" eb="11">
      <t>ゲンカ</t>
    </rPh>
    <rPh sb="15" eb="17">
      <t>キョウツウ</t>
    </rPh>
    <rPh sb="17" eb="19">
      <t>カセツ</t>
    </rPh>
    <rPh sb="19" eb="20">
      <t>ヒ</t>
    </rPh>
    <rPh sb="20" eb="21">
      <t>オヨ</t>
    </rPh>
    <rPh sb="22" eb="24">
      <t>ゲンバ</t>
    </rPh>
    <rPh sb="24" eb="27">
      <t>カンリヒ</t>
    </rPh>
    <rPh sb="28" eb="30">
      <t>チョウサ</t>
    </rPh>
    <rPh sb="30" eb="32">
      <t>ハンイ</t>
    </rPh>
    <phoneticPr fontId="2"/>
  </si>
  <si>
    <t>　照）ただし、直接工事費に対する共通仮設費や純工事費に対する現場管理費の比率等の分析を行</t>
    <rPh sb="7" eb="8">
      <t>チョク</t>
    </rPh>
    <rPh sb="8" eb="9">
      <t>セツ</t>
    </rPh>
    <rPh sb="9" eb="12">
      <t>コウジヒ</t>
    </rPh>
    <rPh sb="13" eb="14">
      <t>タイ</t>
    </rPh>
    <rPh sb="16" eb="18">
      <t>キョウツウ</t>
    </rPh>
    <rPh sb="18" eb="20">
      <t>カセツ</t>
    </rPh>
    <rPh sb="20" eb="21">
      <t>ヒ</t>
    </rPh>
    <rPh sb="22" eb="23">
      <t>ジュン</t>
    </rPh>
    <rPh sb="23" eb="26">
      <t>コウジヒ</t>
    </rPh>
    <rPh sb="27" eb="28">
      <t>タイ</t>
    </rPh>
    <rPh sb="30" eb="32">
      <t>ゲンバ</t>
    </rPh>
    <rPh sb="32" eb="35">
      <t>カンリヒ</t>
    </rPh>
    <rPh sb="36" eb="38">
      <t>ヒリツ</t>
    </rPh>
    <rPh sb="38" eb="39">
      <t>トウ</t>
    </rPh>
    <rPh sb="40" eb="42">
      <t>ブンセキ</t>
    </rPh>
    <rPh sb="43" eb="44">
      <t>オコナ</t>
    </rPh>
    <phoneticPr fontId="2"/>
  </si>
  <si>
    <t>　うこととしていることから、直接工事費に含まれる一部の費用等についても調査範囲に含めてい</t>
    <rPh sb="14" eb="15">
      <t>チョク</t>
    </rPh>
    <rPh sb="15" eb="16">
      <t>セツ</t>
    </rPh>
    <rPh sb="16" eb="19">
      <t>コウジヒ</t>
    </rPh>
    <rPh sb="20" eb="21">
      <t>フク</t>
    </rPh>
    <rPh sb="24" eb="26">
      <t>イチブ</t>
    </rPh>
    <rPh sb="27" eb="29">
      <t>ヒヨウ</t>
    </rPh>
    <rPh sb="29" eb="30">
      <t>トウ</t>
    </rPh>
    <rPh sb="35" eb="37">
      <t>チョウサ</t>
    </rPh>
    <rPh sb="37" eb="39">
      <t>ハンイ</t>
    </rPh>
    <rPh sb="40" eb="41">
      <t>フク</t>
    </rPh>
    <phoneticPr fontId="2"/>
  </si>
  <si>
    <t>　ます。</t>
  </si>
  <si>
    <t>図－１：公共建築工事積算基準と建設業会計の体系について</t>
    <phoneticPr fontId="4"/>
  </si>
  <si>
    <t>３．調査票の配付及び提出について</t>
    <rPh sb="2" eb="4">
      <t>チョウサ</t>
    </rPh>
    <rPh sb="4" eb="5">
      <t>ヒョウ</t>
    </rPh>
    <rPh sb="6" eb="8">
      <t>ハイフ</t>
    </rPh>
    <rPh sb="8" eb="9">
      <t>オヨ</t>
    </rPh>
    <rPh sb="10" eb="12">
      <t>テイシュツ</t>
    </rPh>
    <phoneticPr fontId="2"/>
  </si>
  <si>
    <t>　①　調査票は、監督職員より電子ﾃﾞｰﾀ（ｴｸｾﾙﾌｧｲﾙ）にて配布させて頂きますので、必要な事項を</t>
    <rPh sb="3" eb="5">
      <t>チョウサ</t>
    </rPh>
    <rPh sb="5" eb="6">
      <t>ヒョウ</t>
    </rPh>
    <rPh sb="8" eb="10">
      <t>カントク</t>
    </rPh>
    <rPh sb="10" eb="12">
      <t>ショクイン</t>
    </rPh>
    <rPh sb="14" eb="16">
      <t>デンシ</t>
    </rPh>
    <rPh sb="32" eb="33">
      <t>ヌノ</t>
    </rPh>
    <rPh sb="33" eb="42">
      <t>サセテイタダキマスノデ</t>
    </rPh>
    <rPh sb="43" eb="46">
      <t>ヒツヨウナ</t>
    </rPh>
    <rPh sb="46" eb="49">
      <t>ジコウヲ</t>
    </rPh>
    <phoneticPr fontId="2"/>
  </si>
  <si>
    <t>　　記入（入力）いただき電子データで監督職員まで提出願います。</t>
    <rPh sb="2" eb="3">
      <t>キ</t>
    </rPh>
    <rPh sb="3" eb="4">
      <t>ニュウ</t>
    </rPh>
    <rPh sb="5" eb="7">
      <t>ニュウリョク</t>
    </rPh>
    <rPh sb="12" eb="14">
      <t>デンシ</t>
    </rPh>
    <rPh sb="18" eb="20">
      <t>カントク</t>
    </rPh>
    <rPh sb="20" eb="22">
      <t>ショクイン</t>
    </rPh>
    <rPh sb="24" eb="26">
      <t>テイシュツ</t>
    </rPh>
    <rPh sb="26" eb="27">
      <t>ネガ</t>
    </rPh>
    <phoneticPr fontId="2"/>
  </si>
  <si>
    <t>　　　また、完成工事原価報告書及び工事実施工程表につきましても監督職員まで提出願います。</t>
    <rPh sb="6" eb="8">
      <t>カンセイ</t>
    </rPh>
    <rPh sb="8" eb="10">
      <t>コウジ</t>
    </rPh>
    <rPh sb="10" eb="12">
      <t>ゲンカ</t>
    </rPh>
    <rPh sb="12" eb="14">
      <t>ホウコク</t>
    </rPh>
    <rPh sb="14" eb="15">
      <t>ショ</t>
    </rPh>
    <rPh sb="15" eb="16">
      <t>オヨ</t>
    </rPh>
    <rPh sb="17" eb="19">
      <t>コウジ</t>
    </rPh>
    <rPh sb="19" eb="21">
      <t>ジッシ</t>
    </rPh>
    <rPh sb="21" eb="24">
      <t>コウテイヒョウ</t>
    </rPh>
    <rPh sb="31" eb="33">
      <t>カントク</t>
    </rPh>
    <rPh sb="33" eb="35">
      <t>ショクイン</t>
    </rPh>
    <rPh sb="37" eb="39">
      <t>テイシュツ</t>
    </rPh>
    <rPh sb="39" eb="40">
      <t>ネガ</t>
    </rPh>
    <phoneticPr fontId="2"/>
  </si>
  <si>
    <t>　②　本調査は、工事実施に伴う費用等を実態調査するものであり、受注者における当該工事の会</t>
    <rPh sb="3" eb="6">
      <t>ホンチョウサ</t>
    </rPh>
    <rPh sb="8" eb="9">
      <t>コウ</t>
    </rPh>
    <rPh sb="9" eb="10">
      <t>ジ</t>
    </rPh>
    <rPh sb="10" eb="11">
      <t>ジツ</t>
    </rPh>
    <rPh sb="11" eb="12">
      <t>セ</t>
    </rPh>
    <rPh sb="13" eb="14">
      <t>トモナ</t>
    </rPh>
    <rPh sb="15" eb="17">
      <t>ヒヨウ</t>
    </rPh>
    <rPh sb="17" eb="18">
      <t>トウ</t>
    </rPh>
    <rPh sb="19" eb="20">
      <t>ジツ</t>
    </rPh>
    <rPh sb="20" eb="21">
      <t>タイ</t>
    </rPh>
    <rPh sb="21" eb="23">
      <t>チョウサ</t>
    </rPh>
    <rPh sb="38" eb="40">
      <t>トウガイ</t>
    </rPh>
    <rPh sb="40" eb="41">
      <t>コウ</t>
    </rPh>
    <rPh sb="41" eb="42">
      <t>ジ</t>
    </rPh>
    <rPh sb="43" eb="44">
      <t>カイ</t>
    </rPh>
    <phoneticPr fontId="7"/>
  </si>
  <si>
    <t>４．調査票の構成</t>
    <rPh sb="2" eb="4">
      <t>チョウサ</t>
    </rPh>
    <rPh sb="4" eb="5">
      <t>ヒョウ</t>
    </rPh>
    <rPh sb="6" eb="8">
      <t>コウセイ</t>
    </rPh>
    <phoneticPr fontId="2"/>
  </si>
  <si>
    <t>５．入力要領</t>
    <rPh sb="2" eb="4">
      <t>ニュウリョク</t>
    </rPh>
    <rPh sb="4" eb="6">
      <t>ヨウリョウ</t>
    </rPh>
    <phoneticPr fontId="2"/>
  </si>
  <si>
    <t>　③　数値、金額は半角で入力してください。</t>
    <phoneticPr fontId="7"/>
  </si>
  <si>
    <t>　④　金額が0の場合は0と入力してください。</t>
    <rPh sb="3" eb="5">
      <t>キンガク</t>
    </rPh>
    <rPh sb="8" eb="10">
      <t>バアイ</t>
    </rPh>
    <rPh sb="13" eb="15">
      <t>ニュウリョク</t>
    </rPh>
    <phoneticPr fontId="7"/>
  </si>
  <si>
    <t>　　担を各工事で分担しているものについては、本工事負担分の費用のみを該当する項目の内訳に</t>
    <rPh sb="2" eb="3">
      <t>タン</t>
    </rPh>
    <rPh sb="4" eb="7">
      <t>カクコウジ</t>
    </rPh>
    <rPh sb="8" eb="10">
      <t>ブンタン</t>
    </rPh>
    <rPh sb="22" eb="23">
      <t>ホン</t>
    </rPh>
    <rPh sb="23" eb="25">
      <t>コウジ</t>
    </rPh>
    <rPh sb="25" eb="28">
      <t>フタンブン</t>
    </rPh>
    <rPh sb="29" eb="31">
      <t>ヒヨウ</t>
    </rPh>
    <rPh sb="34" eb="36">
      <t>ガイトウ</t>
    </rPh>
    <rPh sb="38" eb="40">
      <t>コウモク</t>
    </rPh>
    <rPh sb="41" eb="43">
      <t>ウチワケ</t>
    </rPh>
    <phoneticPr fontId="7"/>
  </si>
  <si>
    <t>　　入力してください。</t>
    <rPh sb="2" eb="4">
      <t>ニュウリョク</t>
    </rPh>
    <phoneticPr fontId="7"/>
  </si>
  <si>
    <t>　　等で金額を分離して入力してください。</t>
    <rPh sb="2" eb="3">
      <t>トウ</t>
    </rPh>
    <rPh sb="4" eb="6">
      <t>キンガク</t>
    </rPh>
    <rPh sb="7" eb="9">
      <t>ブンリ</t>
    </rPh>
    <rPh sb="11" eb="13">
      <t>ニュウリョク</t>
    </rPh>
    <phoneticPr fontId="7"/>
  </si>
  <si>
    <t>共 通 費 実 態 調 査 票</t>
  </si>
  <si>
    <t>（建築新営工事・受注者用）</t>
    <rPh sb="3" eb="4">
      <t>シン</t>
    </rPh>
    <rPh sb="4" eb="5">
      <t>エイ</t>
    </rPh>
    <rPh sb="11" eb="12">
      <t>ヨウ</t>
    </rPh>
    <phoneticPr fontId="2"/>
  </si>
  <si>
    <t>２．共通費実態調査票（建築新営工事・受注者用）</t>
  </si>
  <si>
    <t>共通費実態調査票　目次</t>
  </si>
  <si>
    <t>共通費実態調査</t>
    <phoneticPr fontId="7"/>
  </si>
  <si>
    <t>０１</t>
  </si>
  <si>
    <t>０２</t>
  </si>
  <si>
    <t>０３</t>
  </si>
  <si>
    <t>共通仮設費の項目</t>
    <rPh sb="6" eb="7">
      <t>コウ</t>
    </rPh>
    <phoneticPr fontId="2"/>
  </si>
  <si>
    <t>０４</t>
  </si>
  <si>
    <t>現場管理費の項目</t>
    <rPh sb="6" eb="7">
      <t>コウ</t>
    </rPh>
    <phoneticPr fontId="2"/>
  </si>
  <si>
    <t>【その他】</t>
    <rPh sb="3" eb="4">
      <t>タ</t>
    </rPh>
    <phoneticPr fontId="2"/>
  </si>
  <si>
    <t>・完成工事原価報告書</t>
    <rPh sb="1" eb="3">
      <t>カンセイ</t>
    </rPh>
    <rPh sb="3" eb="5">
      <t>コウジ</t>
    </rPh>
    <rPh sb="5" eb="7">
      <t>ゲンカ</t>
    </rPh>
    <rPh sb="7" eb="10">
      <t>ホウコクショ</t>
    </rPh>
    <phoneticPr fontId="2"/>
  </si>
  <si>
    <t>　</t>
  </si>
  <si>
    <t>項　目</t>
    <rPh sb="0" eb="1">
      <t>コウ</t>
    </rPh>
    <rPh sb="2" eb="3">
      <t>メ</t>
    </rPh>
    <phoneticPr fontId="4"/>
  </si>
  <si>
    <t>入　　力　　欄</t>
    <rPh sb="0" eb="1">
      <t>イ</t>
    </rPh>
    <rPh sb="3" eb="4">
      <t>チカラ</t>
    </rPh>
    <rPh sb="6" eb="7">
      <t>ラン</t>
    </rPh>
    <phoneticPr fontId="4"/>
  </si>
  <si>
    <t>① 受注者名</t>
    <rPh sb="2" eb="5">
      <t>ジュチュウシャ</t>
    </rPh>
    <rPh sb="5" eb="6">
      <t>メイ</t>
    </rPh>
    <phoneticPr fontId="3"/>
  </si>
  <si>
    <t>② 御社の資本金</t>
    <rPh sb="2" eb="4">
      <t>オンシャ</t>
    </rPh>
    <rPh sb="5" eb="8">
      <t>シホンキン</t>
    </rPh>
    <phoneticPr fontId="4"/>
  </si>
  <si>
    <t>③ 入力担当者の情報</t>
    <rPh sb="2" eb="4">
      <t>ニュウリョク</t>
    </rPh>
    <rPh sb="4" eb="7">
      <t>タントウシャ</t>
    </rPh>
    <rPh sb="8" eb="10">
      <t>ジョウホウ</t>
    </rPh>
    <phoneticPr fontId="4"/>
  </si>
  <si>
    <t>技術担当者</t>
    <rPh sb="0" eb="2">
      <t>ギジュツ</t>
    </rPh>
    <rPh sb="2" eb="5">
      <t>タントウシャ</t>
    </rPh>
    <phoneticPr fontId="4"/>
  </si>
  <si>
    <t>事務担当者</t>
    <rPh sb="0" eb="2">
      <t>ジム</t>
    </rPh>
    <rPh sb="2" eb="5">
      <t>タントウシャ</t>
    </rPh>
    <phoneticPr fontId="4"/>
  </si>
  <si>
    <t>所属部署</t>
    <phoneticPr fontId="4"/>
  </si>
  <si>
    <t>所属電話番号</t>
    <phoneticPr fontId="4"/>
  </si>
  <si>
    <t>入力担当者名</t>
    <rPh sb="0" eb="2">
      <t>ニュウリョク</t>
    </rPh>
    <rPh sb="2" eb="5">
      <t>タントウシャ</t>
    </rPh>
    <rPh sb="5" eb="6">
      <t>メイ</t>
    </rPh>
    <phoneticPr fontId="4"/>
  </si>
  <si>
    <t>円</t>
    <rPh sb="0" eb="1">
      <t>エン</t>
    </rPh>
    <phoneticPr fontId="4"/>
  </si>
  <si>
    <t>←</t>
  </si>
  <si>
    <t>←</t>
    <phoneticPr fontId="4"/>
  </si>
  <si>
    <t>2. 工事全般に関する事項</t>
    <rPh sb="3" eb="5">
      <t>コウジ</t>
    </rPh>
    <rPh sb="5" eb="7">
      <t>ゼンパン</t>
    </rPh>
    <rPh sb="8" eb="9">
      <t>カン</t>
    </rPh>
    <rPh sb="11" eb="13">
      <t>ジコウ</t>
    </rPh>
    <phoneticPr fontId="3"/>
  </si>
  <si>
    <t>1. 御社の情報に関する事項</t>
    <rPh sb="3" eb="5">
      <t>オンシャ</t>
    </rPh>
    <rPh sb="6" eb="8">
      <t>ジョウホウ</t>
    </rPh>
    <rPh sb="9" eb="10">
      <t>カン</t>
    </rPh>
    <rPh sb="12" eb="14">
      <t>ジコウ</t>
    </rPh>
    <phoneticPr fontId="3"/>
  </si>
  <si>
    <t>① 工事名称</t>
    <rPh sb="2" eb="4">
      <t>コウジ</t>
    </rPh>
    <rPh sb="4" eb="6">
      <t>メイショウ</t>
    </rPh>
    <phoneticPr fontId="4"/>
  </si>
  <si>
    <t>② 本工事の発注機関の名称</t>
    <rPh sb="2" eb="3">
      <t>ホン</t>
    </rPh>
    <rPh sb="3" eb="5">
      <t>コウジ</t>
    </rPh>
    <rPh sb="6" eb="8">
      <t>ハッチュウ</t>
    </rPh>
    <rPh sb="8" eb="10">
      <t>キカン</t>
    </rPh>
    <rPh sb="11" eb="13">
      <t>メイショウ</t>
    </rPh>
    <phoneticPr fontId="4"/>
  </si>
  <si>
    <t>調査対象となる工事の請負契約書に記載されている工事名称を入力します。</t>
    <rPh sb="0" eb="2">
      <t>チョウサ</t>
    </rPh>
    <rPh sb="2" eb="4">
      <t>タイショウ</t>
    </rPh>
    <rPh sb="7" eb="9">
      <t>コウジ</t>
    </rPh>
    <rPh sb="10" eb="12">
      <t>ウケオイ</t>
    </rPh>
    <rPh sb="12" eb="15">
      <t>ケイヤクショ</t>
    </rPh>
    <rPh sb="16" eb="18">
      <t>キサイ</t>
    </rPh>
    <rPh sb="23" eb="25">
      <t>コウジ</t>
    </rPh>
    <rPh sb="25" eb="27">
      <t>メイショウ</t>
    </rPh>
    <rPh sb="28" eb="30">
      <t>ニュウリョク</t>
    </rPh>
    <phoneticPr fontId="4"/>
  </si>
  <si>
    <t>調査対象となる工事の請負契約書に記載された発注者の機関の名称を入力します。　例示：○○省○○局</t>
    <rPh sb="10" eb="12">
      <t>ウケオイ</t>
    </rPh>
    <rPh sb="12" eb="15">
      <t>ケイヤクショ</t>
    </rPh>
    <rPh sb="16" eb="18">
      <t>キサイ</t>
    </rPh>
    <rPh sb="21" eb="24">
      <t>ハッチュウシャ</t>
    </rPh>
    <rPh sb="25" eb="27">
      <t>キカン</t>
    </rPh>
    <rPh sb="28" eb="30">
      <t>メイショウ</t>
    </rPh>
    <rPh sb="31" eb="33">
      <t>ニュウリョク</t>
    </rPh>
    <phoneticPr fontId="4"/>
  </si>
  <si>
    <t>請負契約者名を入力します。例示：○○建設株式会社○○支店  ○○建築○○・○○・○○建設工事共同企業体</t>
    <rPh sb="0" eb="2">
      <t>ウケオイ</t>
    </rPh>
    <rPh sb="2" eb="4">
      <t>ケイヤク</t>
    </rPh>
    <rPh sb="4" eb="5">
      <t>シャ</t>
    </rPh>
    <rPh sb="5" eb="6">
      <t>メイ</t>
    </rPh>
    <rPh sb="7" eb="9">
      <t>ニュウリョク</t>
    </rPh>
    <phoneticPr fontId="4"/>
  </si>
  <si>
    <t>当初契約時の資本金額を入力します。なお、共同企業体の場合には代表者の資本金額とします。</t>
    <rPh sb="11" eb="13">
      <t>ニュウリョク</t>
    </rPh>
    <phoneticPr fontId="4"/>
  </si>
  <si>
    <t>③ 最終契約金額</t>
    <rPh sb="2" eb="4">
      <t>サイシュウ</t>
    </rPh>
    <rPh sb="4" eb="6">
      <t>ケイヤク</t>
    </rPh>
    <rPh sb="6" eb="8">
      <t>キンガク</t>
    </rPh>
    <phoneticPr fontId="4"/>
  </si>
  <si>
    <t>円（消費税は含めない）</t>
    <rPh sb="0" eb="1">
      <t>エン</t>
    </rPh>
    <rPh sb="2" eb="5">
      <t>ショウヒゼイ</t>
    </rPh>
    <rPh sb="6" eb="7">
      <t>フク</t>
    </rPh>
    <phoneticPr fontId="4"/>
  </si>
  <si>
    <t>④ 工事原価</t>
    <rPh sb="2" eb="4">
      <t>コウジ</t>
    </rPh>
    <rPh sb="4" eb="6">
      <t>ゲンカ</t>
    </rPh>
    <phoneticPr fontId="4"/>
  </si>
  <si>
    <t>⑤ 契約保証費</t>
    <phoneticPr fontId="4"/>
  </si>
  <si>
    <t>当該工事完成時の工事原価を入力します。</t>
    <phoneticPr fontId="4"/>
  </si>
  <si>
    <t>　に伴う費用</t>
  </si>
  <si>
    <t>保証金の供託</t>
    <rPh sb="0" eb="3">
      <t>ホショウキン</t>
    </rPh>
    <rPh sb="4" eb="6">
      <t>キョウタク</t>
    </rPh>
    <phoneticPr fontId="2"/>
  </si>
  <si>
    <t>保険への加入</t>
    <rPh sb="0" eb="2">
      <t>ホケン</t>
    </rPh>
    <rPh sb="4" eb="6">
      <t>カニュウ</t>
    </rPh>
    <phoneticPr fontId="2"/>
  </si>
  <si>
    <t>工事原価に含む</t>
    <rPh sb="0" eb="2">
      <t>コウジ</t>
    </rPh>
    <rPh sb="2" eb="4">
      <t>ゲンカ</t>
    </rPh>
    <rPh sb="5" eb="6">
      <t>フク</t>
    </rPh>
    <phoneticPr fontId="2"/>
  </si>
  <si>
    <t>販売費及び一般管理費で計上</t>
    <rPh sb="0" eb="2">
      <t>ハンバイ</t>
    </rPh>
    <rPh sb="2" eb="3">
      <t>ヒ</t>
    </rPh>
    <rPh sb="3" eb="4">
      <t>オヨ</t>
    </rPh>
    <rPh sb="5" eb="7">
      <t>イッパン</t>
    </rPh>
    <rPh sb="7" eb="10">
      <t>カンリヒ</t>
    </rPh>
    <rPh sb="11" eb="13">
      <t>ケイジョウ</t>
    </rPh>
    <phoneticPr fontId="2"/>
  </si>
  <si>
    <t>対象の場合、その費用を入力します。</t>
    <rPh sb="0" eb="2">
      <t>タイショウ</t>
    </rPh>
    <rPh sb="3" eb="5">
      <t>バアイ</t>
    </rPh>
    <rPh sb="8" eb="10">
      <t>ヒヨウ</t>
    </rPh>
    <rPh sb="11" eb="13">
      <t>ニュウリョク</t>
    </rPh>
    <phoneticPr fontId="4"/>
  </si>
  <si>
    <t>無</t>
    <rPh sb="0" eb="1">
      <t>ナシ</t>
    </rPh>
    <phoneticPr fontId="4"/>
  </si>
  <si>
    <t>有</t>
    <rPh sb="0" eb="1">
      <t>アリ</t>
    </rPh>
    <phoneticPr fontId="4"/>
  </si>
  <si>
    <t>4週8休以上の現場閉所</t>
    <rPh sb="1" eb="2">
      <t>シュウ</t>
    </rPh>
    <rPh sb="3" eb="4">
      <t>キュウ</t>
    </rPh>
    <rPh sb="4" eb="6">
      <t>イジョウ</t>
    </rPh>
    <rPh sb="7" eb="9">
      <t>ゲンバ</t>
    </rPh>
    <rPh sb="9" eb="11">
      <t>ヘイショ</t>
    </rPh>
    <phoneticPr fontId="4"/>
  </si>
  <si>
    <t>4週7休以上の現場閉所</t>
    <rPh sb="1" eb="2">
      <t>シュウ</t>
    </rPh>
    <rPh sb="3" eb="4">
      <t>キュウ</t>
    </rPh>
    <rPh sb="4" eb="6">
      <t>イジョウ</t>
    </rPh>
    <rPh sb="7" eb="9">
      <t>ゲンバ</t>
    </rPh>
    <rPh sb="9" eb="11">
      <t>ヘイショ</t>
    </rPh>
    <phoneticPr fontId="4"/>
  </si>
  <si>
    <t>4週6休以上の現場閉所</t>
    <rPh sb="1" eb="2">
      <t>シュウ</t>
    </rPh>
    <rPh sb="3" eb="4">
      <t>キュウ</t>
    </rPh>
    <rPh sb="4" eb="6">
      <t>イジョウ</t>
    </rPh>
    <rPh sb="7" eb="9">
      <t>ゲンバ</t>
    </rPh>
    <rPh sb="9" eb="11">
      <t>ヘイショ</t>
    </rPh>
    <phoneticPr fontId="4"/>
  </si>
  <si>
    <t>4週5休以上の現場閉所</t>
    <rPh sb="1" eb="2">
      <t>シュウ</t>
    </rPh>
    <rPh sb="3" eb="4">
      <t>キュウ</t>
    </rPh>
    <rPh sb="4" eb="6">
      <t>イジョウ</t>
    </rPh>
    <rPh sb="7" eb="9">
      <t>ゲンバ</t>
    </rPh>
    <rPh sb="9" eb="11">
      <t>ヘイショ</t>
    </rPh>
    <phoneticPr fontId="4"/>
  </si>
  <si>
    <t>対象の有無を入力</t>
    <phoneticPr fontId="4"/>
  </si>
  <si>
    <t>資力確保措置の方法を入力</t>
    <phoneticPr fontId="4"/>
  </si>
  <si>
    <t>費用の計上方法</t>
    <phoneticPr fontId="4"/>
  </si>
  <si>
    <t>計上方法を入力</t>
    <phoneticPr fontId="4"/>
  </si>
  <si>
    <t>契約保証費の計上方法をプルダウンで入力します。</t>
    <rPh sb="0" eb="2">
      <t>ケイヤク</t>
    </rPh>
    <rPh sb="2" eb="4">
      <t>ホショウ</t>
    </rPh>
    <rPh sb="4" eb="5">
      <t>ヒ</t>
    </rPh>
    <rPh sb="6" eb="8">
      <t>ケイジョウ</t>
    </rPh>
    <rPh sb="8" eb="10">
      <t>ホウホウ</t>
    </rPh>
    <rPh sb="17" eb="19">
      <t>ニュウリョク</t>
    </rPh>
    <phoneticPr fontId="4"/>
  </si>
  <si>
    <t>特定住宅瑕疵担保責任の履行の確保等に関する法律（住宅瑕疵担保履行法）の対象の有無をプルダウンで入力します。</t>
    <rPh sb="38" eb="40">
      <t>ウム</t>
    </rPh>
    <rPh sb="47" eb="49">
      <t>ニュウリョク</t>
    </rPh>
    <phoneticPr fontId="4"/>
  </si>
  <si>
    <t>対象の場合、その資力確保措置の方法をプルダウンで入力します。</t>
    <rPh sb="0" eb="2">
      <t>タイショウ</t>
    </rPh>
    <rPh sb="3" eb="5">
      <t>バアイ</t>
    </rPh>
    <rPh sb="8" eb="10">
      <t>シリョク</t>
    </rPh>
    <rPh sb="10" eb="12">
      <t>カクホ</t>
    </rPh>
    <rPh sb="12" eb="14">
      <t>ソチ</t>
    </rPh>
    <rPh sb="15" eb="17">
      <t>ホウホウ</t>
    </rPh>
    <rPh sb="24" eb="26">
      <t>ニュウリョク</t>
    </rPh>
    <phoneticPr fontId="4"/>
  </si>
  <si>
    <t>対象の場合、その費用の計上方法をプルダウンで入力します。</t>
    <rPh sb="0" eb="2">
      <t>タイショウ</t>
    </rPh>
    <rPh sb="3" eb="5">
      <t>バアイ</t>
    </rPh>
    <rPh sb="8" eb="10">
      <t>ヒヨウ</t>
    </rPh>
    <rPh sb="11" eb="13">
      <t>ケイジョウ</t>
    </rPh>
    <rPh sb="13" eb="15">
      <t>ホウホウ</t>
    </rPh>
    <rPh sb="22" eb="24">
      <t>ニュウリョク</t>
    </rPh>
    <phoneticPr fontId="4"/>
  </si>
  <si>
    <t>取り組みの有無を入力</t>
    <rPh sb="0" eb="1">
      <t>ト</t>
    </rPh>
    <rPh sb="2" eb="3">
      <t>ク</t>
    </rPh>
    <phoneticPr fontId="4"/>
  </si>
  <si>
    <t>週休二日制に取り組んだその結果をプルダウンで入力します。</t>
    <rPh sb="0" eb="2">
      <t>シュウキュウ</t>
    </rPh>
    <rPh sb="2" eb="4">
      <t>フツカ</t>
    </rPh>
    <rPh sb="4" eb="5">
      <t>セイ</t>
    </rPh>
    <rPh sb="6" eb="7">
      <t>ト</t>
    </rPh>
    <rPh sb="8" eb="9">
      <t>ク</t>
    </rPh>
    <rPh sb="13" eb="15">
      <t>ケッカ</t>
    </rPh>
    <rPh sb="22" eb="24">
      <t>ニュウリョク</t>
    </rPh>
    <phoneticPr fontId="4"/>
  </si>
  <si>
    <t>① 週休二日制の対応</t>
    <rPh sb="2" eb="4">
      <t>シュウキュウ</t>
    </rPh>
    <rPh sb="4" eb="6">
      <t>フツカ</t>
    </rPh>
    <rPh sb="6" eb="7">
      <t>セイ</t>
    </rPh>
    <rPh sb="8" eb="10">
      <t>タイオウ</t>
    </rPh>
    <phoneticPr fontId="4"/>
  </si>
  <si>
    <t>1. 工事原価に関する事項</t>
    <rPh sb="3" eb="5">
      <t>コウジ</t>
    </rPh>
    <rPh sb="5" eb="7">
      <t>ゲンカ</t>
    </rPh>
    <rPh sb="8" eb="9">
      <t>カン</t>
    </rPh>
    <rPh sb="11" eb="13">
      <t>ジコウ</t>
    </rPh>
    <phoneticPr fontId="3"/>
  </si>
  <si>
    <t>① 直接工事費</t>
    <rPh sb="2" eb="4">
      <t>チョクセツ</t>
    </rPh>
    <rPh sb="4" eb="7">
      <t>コウジヒ</t>
    </rPh>
    <phoneticPr fontId="3"/>
  </si>
  <si>
    <t>② 共通仮設費</t>
    <rPh sb="2" eb="4">
      <t>キョウツウ</t>
    </rPh>
    <rPh sb="4" eb="6">
      <t>カセツ</t>
    </rPh>
    <rPh sb="6" eb="7">
      <t>ヒ</t>
    </rPh>
    <phoneticPr fontId="4"/>
  </si>
  <si>
    <t>③ 現場管理費</t>
    <rPh sb="2" eb="4">
      <t>ゲンバ</t>
    </rPh>
    <rPh sb="4" eb="7">
      <t>カンリヒ</t>
    </rPh>
    <phoneticPr fontId="4"/>
  </si>
  <si>
    <t>④ 一般管理費等</t>
    <rPh sb="2" eb="4">
      <t>イッパン</t>
    </rPh>
    <rPh sb="4" eb="7">
      <t>カンリヒ</t>
    </rPh>
    <rPh sb="7" eb="8">
      <t>ナド</t>
    </rPh>
    <phoneticPr fontId="4"/>
  </si>
  <si>
    <t>工事原価</t>
    <phoneticPr fontId="4"/>
  </si>
  <si>
    <t>工事価格</t>
    <rPh sb="0" eb="2">
      <t>コウジ</t>
    </rPh>
    <rPh sb="2" eb="4">
      <t>カカク</t>
    </rPh>
    <phoneticPr fontId="4"/>
  </si>
  <si>
    <t>⑤ 各種負担金</t>
    <rPh sb="2" eb="4">
      <t>カクシュ</t>
    </rPh>
    <rPh sb="4" eb="7">
      <t>フタンキン</t>
    </rPh>
    <phoneticPr fontId="4"/>
  </si>
  <si>
    <t>⑥ 住宅瑕疵担保履行法</t>
    <phoneticPr fontId="6"/>
  </si>
  <si>
    <t>〈記入上の注意〉</t>
    <phoneticPr fontId="22"/>
  </si>
  <si>
    <t>注)</t>
    <rPh sb="0" eb="1">
      <t>チュウ</t>
    </rPh>
    <phoneticPr fontId="22"/>
  </si>
  <si>
    <t>入力する場所は、左記セルの色がついた部分です。</t>
    <rPh sb="0" eb="2">
      <t>ニュウリョク</t>
    </rPh>
    <rPh sb="4" eb="6">
      <t>バショ</t>
    </rPh>
    <rPh sb="8" eb="10">
      <t>サキ</t>
    </rPh>
    <rPh sb="13" eb="14">
      <t>イロ</t>
    </rPh>
    <rPh sb="18" eb="20">
      <t>ブブン</t>
    </rPh>
    <phoneticPr fontId="22"/>
  </si>
  <si>
    <t>② 熱中症対策への取り組み</t>
    <rPh sb="2" eb="4">
      <t>ネッチュウ</t>
    </rPh>
    <rPh sb="4" eb="5">
      <t>ショウ</t>
    </rPh>
    <rPh sb="5" eb="7">
      <t>タイサク</t>
    </rPh>
    <rPh sb="9" eb="10">
      <t>ト</t>
    </rPh>
    <rPh sb="11" eb="12">
      <t>ク</t>
    </rPh>
    <phoneticPr fontId="6"/>
  </si>
  <si>
    <t>共通仮設費</t>
    <rPh sb="0" eb="2">
      <t>キョウツウ</t>
    </rPh>
    <rPh sb="2" eb="4">
      <t>カセツ</t>
    </rPh>
    <rPh sb="4" eb="5">
      <t>ヒ</t>
    </rPh>
    <phoneticPr fontId="6"/>
  </si>
  <si>
    <t>現場管理費</t>
    <rPh sb="0" eb="2">
      <t>ゲンバ</t>
    </rPh>
    <rPh sb="2" eb="5">
      <t>カンリヒ</t>
    </rPh>
    <phoneticPr fontId="6"/>
  </si>
  <si>
    <t>取り組みの結果を入力</t>
    <rPh sb="0" eb="1">
      <t>ト</t>
    </rPh>
    <rPh sb="2" eb="3">
      <t>ク</t>
    </rPh>
    <rPh sb="5" eb="7">
      <t>ケッカ</t>
    </rPh>
    <rPh sb="8" eb="10">
      <t>ニュウリョク</t>
    </rPh>
    <phoneticPr fontId="4"/>
  </si>
  <si>
    <t>※ 以下の各項目の入力は、分割発注されている場合を含め設計変更を含み全ての合計額を入力します。</t>
    <rPh sb="2" eb="4">
      <t>イカ</t>
    </rPh>
    <rPh sb="5" eb="8">
      <t>カクコウモク</t>
    </rPh>
    <rPh sb="9" eb="11">
      <t>ニュウリョク</t>
    </rPh>
    <rPh sb="13" eb="15">
      <t>ブンカツ</t>
    </rPh>
    <rPh sb="15" eb="17">
      <t>ハッチュウ</t>
    </rPh>
    <rPh sb="22" eb="24">
      <t>バアイ</t>
    </rPh>
    <rPh sb="25" eb="26">
      <t>フク</t>
    </rPh>
    <rPh sb="27" eb="29">
      <t>セッケイ</t>
    </rPh>
    <rPh sb="29" eb="31">
      <t>ヘンコウ</t>
    </rPh>
    <rPh sb="32" eb="33">
      <t>フク</t>
    </rPh>
    <rPh sb="34" eb="35">
      <t>スベ</t>
    </rPh>
    <rPh sb="37" eb="39">
      <t>ゴウケイ</t>
    </rPh>
    <rPh sb="39" eb="40">
      <t>ガク</t>
    </rPh>
    <rPh sb="41" eb="43">
      <t>ニュウリョク</t>
    </rPh>
    <phoneticPr fontId="22"/>
  </si>
  <si>
    <t>０２　工事原価等に関する事項（1/1）</t>
    <rPh sb="3" eb="5">
      <t>コウジ</t>
    </rPh>
    <rPh sb="5" eb="7">
      <t>ゲンカ</t>
    </rPh>
    <rPh sb="7" eb="8">
      <t>ナド</t>
    </rPh>
    <rPh sb="9" eb="10">
      <t>カン</t>
    </rPh>
    <rPh sb="12" eb="14">
      <t>ジコウ</t>
    </rPh>
    <phoneticPr fontId="3"/>
  </si>
  <si>
    <t>専門の下請業者と契約</t>
    <rPh sb="0" eb="2">
      <t>センモン</t>
    </rPh>
    <rPh sb="3" eb="5">
      <t>シタウ</t>
    </rPh>
    <rPh sb="5" eb="7">
      <t>ギョウシャ</t>
    </rPh>
    <rPh sb="8" eb="10">
      <t>ケイヤク</t>
    </rPh>
    <phoneticPr fontId="6"/>
  </si>
  <si>
    <t>自社による施工(下請契約有)</t>
    <rPh sb="0" eb="2">
      <t>ジシャ</t>
    </rPh>
    <rPh sb="5" eb="7">
      <t>セコウ</t>
    </rPh>
    <rPh sb="8" eb="10">
      <t>シタウケ</t>
    </rPh>
    <rPh sb="10" eb="12">
      <t>ケイヤク</t>
    </rPh>
    <rPh sb="12" eb="13">
      <t>アリ</t>
    </rPh>
    <phoneticPr fontId="6"/>
  </si>
  <si>
    <t>自社による施工(下請契約無)</t>
    <rPh sb="0" eb="2">
      <t>ジシャ</t>
    </rPh>
    <rPh sb="5" eb="7">
      <t>セコウ</t>
    </rPh>
    <rPh sb="8" eb="10">
      <t>シタウケ</t>
    </rPh>
    <rPh sb="10" eb="12">
      <t>ケイヤク</t>
    </rPh>
    <rPh sb="12" eb="13">
      <t>ナシ</t>
    </rPh>
    <phoneticPr fontId="6"/>
  </si>
  <si>
    <t>電気設備工事</t>
    <rPh sb="0" eb="2">
      <t>デンキ</t>
    </rPh>
    <rPh sb="2" eb="4">
      <t>セツビ</t>
    </rPh>
    <rPh sb="4" eb="6">
      <t>コウジ</t>
    </rPh>
    <phoneticPr fontId="6"/>
  </si>
  <si>
    <t>始期</t>
    <rPh sb="0" eb="2">
      <t>シキ</t>
    </rPh>
    <phoneticPr fontId="6"/>
  </si>
  <si>
    <t>終期</t>
    <rPh sb="0" eb="2">
      <t>シュウキ</t>
    </rPh>
    <phoneticPr fontId="6"/>
  </si>
  <si>
    <t>機械設備工事</t>
    <rPh sb="0" eb="2">
      <t>キカイ</t>
    </rPh>
    <rPh sb="2" eb="4">
      <t>セツビ</t>
    </rPh>
    <rPh sb="4" eb="6">
      <t>コウジ</t>
    </rPh>
    <phoneticPr fontId="6"/>
  </si>
  <si>
    <t>昇降機設備工事</t>
    <rPh sb="0" eb="3">
      <t>ショウコウキ</t>
    </rPh>
    <rPh sb="3" eb="5">
      <t>セツビ</t>
    </rPh>
    <rPh sb="5" eb="7">
      <t>コウジ</t>
    </rPh>
    <phoneticPr fontId="6"/>
  </si>
  <si>
    <t>０１　工事全般に関する事項（1/1）</t>
    <rPh sb="3" eb="5">
      <t>コウジ</t>
    </rPh>
    <rPh sb="5" eb="7">
      <t>ゼンパン</t>
    </rPh>
    <rPh sb="8" eb="9">
      <t>カン</t>
    </rPh>
    <rPh sb="11" eb="13">
      <t>ジコウ</t>
    </rPh>
    <phoneticPr fontId="3"/>
  </si>
  <si>
    <t>3. 工事の施工管理体制等に関する事項</t>
    <rPh sb="3" eb="5">
      <t>コウジ</t>
    </rPh>
    <rPh sb="6" eb="8">
      <t>セコウ</t>
    </rPh>
    <rPh sb="8" eb="10">
      <t>カンリ</t>
    </rPh>
    <rPh sb="10" eb="12">
      <t>タイセイ</t>
    </rPh>
    <rPh sb="12" eb="13">
      <t>ナド</t>
    </rPh>
    <rPh sb="14" eb="15">
      <t>カン</t>
    </rPh>
    <rPh sb="17" eb="19">
      <t>ジコウ</t>
    </rPh>
    <phoneticPr fontId="3"/>
  </si>
  <si>
    <t>2. 他工種に関する事項</t>
    <rPh sb="3" eb="4">
      <t>タ</t>
    </rPh>
    <rPh sb="4" eb="6">
      <t>コウシュ</t>
    </rPh>
    <rPh sb="7" eb="8">
      <t>カン</t>
    </rPh>
    <rPh sb="10" eb="12">
      <t>ジコウ</t>
    </rPh>
    <phoneticPr fontId="3"/>
  </si>
  <si>
    <t>① 他工種の有無等</t>
    <rPh sb="2" eb="3">
      <t>タ</t>
    </rPh>
    <rPh sb="3" eb="5">
      <t>コウシュ</t>
    </rPh>
    <rPh sb="6" eb="8">
      <t>ウム</t>
    </rPh>
    <rPh sb="8" eb="9">
      <t>ナド</t>
    </rPh>
    <phoneticPr fontId="6"/>
  </si>
  <si>
    <t>円（税抜き）</t>
    <rPh sb="0" eb="1">
      <t>エン</t>
    </rPh>
    <rPh sb="2" eb="3">
      <t>ゼイ</t>
    </rPh>
    <rPh sb="3" eb="4">
      <t>ヌ</t>
    </rPh>
    <phoneticPr fontId="6"/>
  </si>
  <si>
    <t>下請会社との最終契約額（税抜き）のうち「共通費」として計上された額を入力します。</t>
    <rPh sb="0" eb="2">
      <t>シタウケ</t>
    </rPh>
    <rPh sb="2" eb="4">
      <t>カイシャ</t>
    </rPh>
    <rPh sb="6" eb="8">
      <t>サイシュウ</t>
    </rPh>
    <rPh sb="8" eb="10">
      <t>ケイヤク</t>
    </rPh>
    <rPh sb="10" eb="11">
      <t>ガク</t>
    </rPh>
    <rPh sb="12" eb="13">
      <t>ゼイ</t>
    </rPh>
    <rPh sb="13" eb="14">
      <t>ヌ</t>
    </rPh>
    <rPh sb="20" eb="22">
      <t>キョウツウ</t>
    </rPh>
    <rPh sb="22" eb="23">
      <t>ヒ</t>
    </rPh>
    <rPh sb="27" eb="29">
      <t>ケイジョウ</t>
    </rPh>
    <rPh sb="32" eb="33">
      <t>ガク</t>
    </rPh>
    <rPh sb="34" eb="36">
      <t>ニュウリョク</t>
    </rPh>
    <phoneticPr fontId="6"/>
  </si>
  <si>
    <t>3. 特別な直接工事費に関する事項</t>
    <rPh sb="3" eb="5">
      <t>トクベツ</t>
    </rPh>
    <rPh sb="6" eb="8">
      <t>チョクセツ</t>
    </rPh>
    <rPh sb="8" eb="11">
      <t>コウジヒ</t>
    </rPh>
    <rPh sb="12" eb="13">
      <t>カン</t>
    </rPh>
    <rPh sb="15" eb="17">
      <t>ジコウ</t>
    </rPh>
    <phoneticPr fontId="3"/>
  </si>
  <si>
    <t>① 鉄骨工事</t>
    <rPh sb="2" eb="4">
      <t>テッコツ</t>
    </rPh>
    <rPh sb="4" eb="6">
      <t>コウジ</t>
    </rPh>
    <phoneticPr fontId="6"/>
  </si>
  <si>
    <t>鉄骨工事の有無を入力します。但し、建物構造種別がＳ造又はＳＲＣ造の場合を「有」とします。</t>
    <rPh sb="0" eb="2">
      <t>テッコツ</t>
    </rPh>
    <rPh sb="2" eb="4">
      <t>コウジ</t>
    </rPh>
    <rPh sb="5" eb="7">
      <t>ウム</t>
    </rPh>
    <rPh sb="8" eb="10">
      <t>ニュウリョク</t>
    </rPh>
    <rPh sb="14" eb="15">
      <t>タダ</t>
    </rPh>
    <rPh sb="17" eb="19">
      <t>タテモノ</t>
    </rPh>
    <rPh sb="19" eb="21">
      <t>コウゾウ</t>
    </rPh>
    <rPh sb="21" eb="23">
      <t>シュベツ</t>
    </rPh>
    <rPh sb="25" eb="26">
      <t>ゾウ</t>
    </rPh>
    <rPh sb="26" eb="27">
      <t>マタ</t>
    </rPh>
    <rPh sb="31" eb="32">
      <t>ゾウ</t>
    </rPh>
    <rPh sb="33" eb="35">
      <t>バアイ</t>
    </rPh>
    <rPh sb="37" eb="38">
      <t>アリ</t>
    </rPh>
    <phoneticPr fontId="6"/>
  </si>
  <si>
    <t>工場加工費用を入力（建物構造種別を問わない）</t>
    <rPh sb="17" eb="18">
      <t>ト</t>
    </rPh>
    <phoneticPr fontId="6"/>
  </si>
  <si>
    <t>工場加工とは：鋼材費、工事用加工費、工場塗装費（メッキ含む）、溶接試験費、鉄骨運搬等の合計額</t>
    <rPh sb="0" eb="2">
      <t>コウジョウ</t>
    </rPh>
    <rPh sb="2" eb="4">
      <t>カコウ</t>
    </rPh>
    <rPh sb="7" eb="9">
      <t>コウザイ</t>
    </rPh>
    <rPh sb="9" eb="10">
      <t>ヒ</t>
    </rPh>
    <rPh sb="11" eb="14">
      <t>コウジヨウ</t>
    </rPh>
    <rPh sb="14" eb="16">
      <t>カコウ</t>
    </rPh>
    <rPh sb="16" eb="17">
      <t>ヒ</t>
    </rPh>
    <rPh sb="18" eb="20">
      <t>コウジョウ</t>
    </rPh>
    <rPh sb="20" eb="23">
      <t>トソウヒ</t>
    </rPh>
    <rPh sb="27" eb="28">
      <t>フク</t>
    </rPh>
    <rPh sb="31" eb="33">
      <t>ヨウセツ</t>
    </rPh>
    <rPh sb="33" eb="35">
      <t>シケン</t>
    </rPh>
    <rPh sb="35" eb="36">
      <t>ヒ</t>
    </rPh>
    <rPh sb="37" eb="39">
      <t>テッコツ</t>
    </rPh>
    <rPh sb="39" eb="41">
      <t>ウンパン</t>
    </rPh>
    <rPh sb="41" eb="42">
      <t>ナド</t>
    </rPh>
    <rPh sb="43" eb="45">
      <t>ゴウケイ</t>
    </rPh>
    <rPh sb="45" eb="46">
      <t>ガク</t>
    </rPh>
    <phoneticPr fontId="6"/>
  </si>
  <si>
    <t>現場建て方とは：建て方費、現場塗装、現場溶接、ｱﾝｶｰﾎﾞﾙﾄ類の設置、ﾃﾞｯｷﾌﾟﾚｰﾄ類の設置、鉄骨階段、鉄塔等の合計額</t>
    <rPh sb="0" eb="2">
      <t>ゲンバ</t>
    </rPh>
    <rPh sb="2" eb="3">
      <t>タ</t>
    </rPh>
    <rPh sb="4" eb="5">
      <t>カタ</t>
    </rPh>
    <rPh sb="8" eb="9">
      <t>タ</t>
    </rPh>
    <rPh sb="10" eb="11">
      <t>カタ</t>
    </rPh>
    <rPh sb="11" eb="12">
      <t>ヒ</t>
    </rPh>
    <rPh sb="13" eb="15">
      <t>ゲンバ</t>
    </rPh>
    <rPh sb="15" eb="17">
      <t>トソウ</t>
    </rPh>
    <rPh sb="18" eb="20">
      <t>ゲンバ</t>
    </rPh>
    <rPh sb="20" eb="22">
      <t>ヨウセツ</t>
    </rPh>
    <rPh sb="31" eb="32">
      <t>ルイ</t>
    </rPh>
    <rPh sb="33" eb="35">
      <t>セッチ</t>
    </rPh>
    <rPh sb="45" eb="46">
      <t>ルイ</t>
    </rPh>
    <rPh sb="47" eb="49">
      <t>セッチ</t>
    </rPh>
    <rPh sb="50" eb="52">
      <t>テッコツ</t>
    </rPh>
    <rPh sb="52" eb="54">
      <t>カイダン</t>
    </rPh>
    <rPh sb="55" eb="57">
      <t>テットウ</t>
    </rPh>
    <rPh sb="57" eb="58">
      <t>ナド</t>
    </rPh>
    <rPh sb="59" eb="61">
      <t>ゴウケイ</t>
    </rPh>
    <rPh sb="61" eb="62">
      <t>ガク</t>
    </rPh>
    <phoneticPr fontId="6"/>
  </si>
  <si>
    <t>現場建て方費用を入力（建物構造種別を問わない）</t>
  </si>
  <si>
    <t>建物本体以外で、鉄骨工事がある場合「有」とします。</t>
    <rPh sb="0" eb="2">
      <t>タテモノ</t>
    </rPh>
    <rPh sb="2" eb="4">
      <t>ホンタイ</t>
    </rPh>
    <rPh sb="4" eb="6">
      <t>イガイ</t>
    </rPh>
    <rPh sb="8" eb="10">
      <t>テッコツ</t>
    </rPh>
    <rPh sb="10" eb="12">
      <t>コウジ</t>
    </rPh>
    <rPh sb="15" eb="17">
      <t>バアイ</t>
    </rPh>
    <rPh sb="18" eb="19">
      <t>アリ</t>
    </rPh>
    <phoneticPr fontId="6"/>
  </si>
  <si>
    <t>② ＰＣ工事</t>
    <rPh sb="4" eb="6">
      <t>コウジ</t>
    </rPh>
    <phoneticPr fontId="6"/>
  </si>
  <si>
    <t>円</t>
    <rPh sb="0" eb="1">
      <t>エン</t>
    </rPh>
    <phoneticPr fontId="6"/>
  </si>
  <si>
    <t>ＰＣ工事とは：柱、梁、床及び壁等にPC部材を使用、外壁PCカーテンウォール　等</t>
    <rPh sb="2" eb="4">
      <t>コウジ</t>
    </rPh>
    <rPh sb="7" eb="8">
      <t>ハシラ</t>
    </rPh>
    <rPh sb="9" eb="10">
      <t>ハリ</t>
    </rPh>
    <rPh sb="11" eb="12">
      <t>ユカ</t>
    </rPh>
    <rPh sb="12" eb="13">
      <t>オヨ</t>
    </rPh>
    <rPh sb="14" eb="15">
      <t>カベ</t>
    </rPh>
    <rPh sb="15" eb="16">
      <t>ナド</t>
    </rPh>
    <rPh sb="19" eb="21">
      <t>ブザイ</t>
    </rPh>
    <rPh sb="22" eb="24">
      <t>シヨウ</t>
    </rPh>
    <rPh sb="25" eb="27">
      <t>ガイヘキ</t>
    </rPh>
    <rPh sb="38" eb="39">
      <t>ナド</t>
    </rPh>
    <phoneticPr fontId="6"/>
  </si>
  <si>
    <t>ＰＣ工事の有無を入力します</t>
    <rPh sb="2" eb="4">
      <t>コウジ</t>
    </rPh>
    <rPh sb="5" eb="7">
      <t>ウム</t>
    </rPh>
    <rPh sb="8" eb="10">
      <t>ニュウリョク</t>
    </rPh>
    <phoneticPr fontId="6"/>
  </si>
  <si>
    <t>建物構造本体の鉄骨工事の有無を入力します</t>
    <phoneticPr fontId="6"/>
  </si>
  <si>
    <t>建物本体以外の鉄骨工事の有無を入力します</t>
    <rPh sb="0" eb="2">
      <t>タテモノ</t>
    </rPh>
    <rPh sb="2" eb="4">
      <t>ホンタイ</t>
    </rPh>
    <rPh sb="4" eb="6">
      <t>イガイ</t>
    </rPh>
    <rPh sb="7" eb="9">
      <t>テッコツ</t>
    </rPh>
    <rPh sb="9" eb="11">
      <t>コウジ</t>
    </rPh>
    <rPh sb="12" eb="14">
      <t>ウム</t>
    </rPh>
    <rPh sb="15" eb="17">
      <t>ニュウリョク</t>
    </rPh>
    <phoneticPr fontId="6"/>
  </si>
  <si>
    <t>③ 特殊な室内装飾品</t>
    <rPh sb="2" eb="4">
      <t>トクシュ</t>
    </rPh>
    <rPh sb="5" eb="7">
      <t>シツナイ</t>
    </rPh>
    <rPh sb="7" eb="10">
      <t>ソウショクヒン</t>
    </rPh>
    <phoneticPr fontId="6"/>
  </si>
  <si>
    <t>上記金額の内、超音波探傷試験費の額を入力します</t>
    <rPh sb="0" eb="2">
      <t>ジョウキ</t>
    </rPh>
    <rPh sb="2" eb="4">
      <t>キンガク</t>
    </rPh>
    <rPh sb="5" eb="6">
      <t>ウチ</t>
    </rPh>
    <rPh sb="7" eb="10">
      <t>チョウオンパ</t>
    </rPh>
    <rPh sb="10" eb="12">
      <t>タンショウ</t>
    </rPh>
    <rPh sb="12" eb="14">
      <t>シケン</t>
    </rPh>
    <rPh sb="14" eb="15">
      <t>ヒ</t>
    </rPh>
    <rPh sb="16" eb="17">
      <t>ガク</t>
    </rPh>
    <rPh sb="18" eb="20">
      <t>ニュウリョク</t>
    </rPh>
    <phoneticPr fontId="6"/>
  </si>
  <si>
    <t>特殊な室内装飾品とは：壁面収納、固定･移動書架、非固定家具、実験(医療含む)器具類、厨房機器、電波ｼｰﾙﾄﾞ、</t>
    <rPh sb="0" eb="2">
      <t>トクシュ</t>
    </rPh>
    <rPh sb="3" eb="5">
      <t>シツナイ</t>
    </rPh>
    <rPh sb="5" eb="8">
      <t>ソウショクヒン</t>
    </rPh>
    <rPh sb="11" eb="13">
      <t>ヘキメン</t>
    </rPh>
    <rPh sb="13" eb="15">
      <t>シュウノウ</t>
    </rPh>
    <rPh sb="16" eb="18">
      <t>コテイ</t>
    </rPh>
    <rPh sb="19" eb="21">
      <t>イドウ</t>
    </rPh>
    <rPh sb="21" eb="23">
      <t>ショカ</t>
    </rPh>
    <rPh sb="24" eb="25">
      <t>ヒ</t>
    </rPh>
    <rPh sb="25" eb="27">
      <t>コテイ</t>
    </rPh>
    <rPh sb="27" eb="29">
      <t>カグ</t>
    </rPh>
    <rPh sb="30" eb="32">
      <t>ジッケン</t>
    </rPh>
    <rPh sb="33" eb="35">
      <t>イリョウ</t>
    </rPh>
    <rPh sb="35" eb="36">
      <t>フク</t>
    </rPh>
    <rPh sb="38" eb="40">
      <t>キグ</t>
    </rPh>
    <rPh sb="40" eb="41">
      <t>ルイ</t>
    </rPh>
    <rPh sb="42" eb="44">
      <t>チュウボウ</t>
    </rPh>
    <rPh sb="44" eb="46">
      <t>キキ</t>
    </rPh>
    <rPh sb="47" eb="49">
      <t>デンパ</t>
    </rPh>
    <phoneticPr fontId="6"/>
  </si>
  <si>
    <t>特殊な室内装飾品に要した費用を入力します。　　　　　　　　　　　　　　　ﾛｰﾊﾟｰﾃｨｼｮﾝ、浴室･ｼｬﾜｰﾕﾆｯﾄ</t>
    <rPh sb="0" eb="2">
      <t>トクシュ</t>
    </rPh>
    <rPh sb="3" eb="5">
      <t>シツナイ</t>
    </rPh>
    <rPh sb="5" eb="8">
      <t>ソウショクヒン</t>
    </rPh>
    <rPh sb="9" eb="10">
      <t>ヨウ</t>
    </rPh>
    <rPh sb="12" eb="14">
      <t>ヒヨウ</t>
    </rPh>
    <rPh sb="15" eb="17">
      <t>ニュウリョク</t>
    </rPh>
    <rPh sb="47" eb="49">
      <t>ヨクシツ</t>
    </rPh>
    <phoneticPr fontId="6"/>
  </si>
  <si>
    <t>ＰＣ工事に要した金額を入力します。</t>
    <rPh sb="2" eb="4">
      <t>コウジ</t>
    </rPh>
    <rPh sb="5" eb="6">
      <t>ヨウ</t>
    </rPh>
    <rPh sb="8" eb="10">
      <t>キンガク</t>
    </rPh>
    <rPh sb="11" eb="13">
      <t>ニュウリョク</t>
    </rPh>
    <phoneticPr fontId="6"/>
  </si>
  <si>
    <t>④ 造園工事</t>
    <rPh sb="2" eb="4">
      <t>ゾウエン</t>
    </rPh>
    <rPh sb="4" eb="6">
      <t>コウジ</t>
    </rPh>
    <phoneticPr fontId="6"/>
  </si>
  <si>
    <t>造園工事の有無を入力します</t>
    <rPh sb="0" eb="2">
      <t>ゾウエン</t>
    </rPh>
    <rPh sb="2" eb="4">
      <t>コウジ</t>
    </rPh>
    <rPh sb="5" eb="7">
      <t>ウム</t>
    </rPh>
    <rPh sb="8" eb="10">
      <t>ニュウリョク</t>
    </rPh>
    <phoneticPr fontId="6"/>
  </si>
  <si>
    <t>特殊な室内装飾品の有無を入力します</t>
    <rPh sb="0" eb="2">
      <t>トクシュ</t>
    </rPh>
    <rPh sb="3" eb="5">
      <t>シツナイ</t>
    </rPh>
    <rPh sb="5" eb="8">
      <t>ソウショクヒン</t>
    </rPh>
    <rPh sb="9" eb="11">
      <t>ウム</t>
    </rPh>
    <rPh sb="12" eb="14">
      <t>ニュウリョク</t>
    </rPh>
    <phoneticPr fontId="6"/>
  </si>
  <si>
    <t>造園工事とは：樹木費(地被類含む)、植え込み費、支柱、客土、植栽基盤、ﾂﾘｰｻｰｸﾙ、庭石･ﾓﾆｭﾒﾝﾄ、移植、</t>
    <rPh sb="0" eb="2">
      <t>ゾウエン</t>
    </rPh>
    <rPh sb="2" eb="4">
      <t>コウジ</t>
    </rPh>
    <rPh sb="7" eb="9">
      <t>ジュモク</t>
    </rPh>
    <rPh sb="9" eb="10">
      <t>ヒ</t>
    </rPh>
    <rPh sb="11" eb="14">
      <t>チヒルイ</t>
    </rPh>
    <rPh sb="14" eb="15">
      <t>フク</t>
    </rPh>
    <rPh sb="18" eb="19">
      <t>ウ</t>
    </rPh>
    <rPh sb="20" eb="21">
      <t>コ</t>
    </rPh>
    <rPh sb="22" eb="23">
      <t>ヒ</t>
    </rPh>
    <rPh sb="24" eb="26">
      <t>シチュウ</t>
    </rPh>
    <rPh sb="27" eb="29">
      <t>キャクド</t>
    </rPh>
    <rPh sb="30" eb="32">
      <t>ショクサイ</t>
    </rPh>
    <rPh sb="32" eb="34">
      <t>キバン</t>
    </rPh>
    <rPh sb="43" eb="45">
      <t>ニワイシ</t>
    </rPh>
    <rPh sb="53" eb="55">
      <t>イショク</t>
    </rPh>
    <phoneticPr fontId="6"/>
  </si>
  <si>
    <t>造園工事に要した費用を入力します。　　　　　　　　　　　　　　　　伐採、伐根、温室工事、屋上緑化</t>
    <rPh sb="0" eb="2">
      <t>ゾウエン</t>
    </rPh>
    <rPh sb="2" eb="4">
      <t>コウジ</t>
    </rPh>
    <rPh sb="33" eb="35">
      <t>バッサイ</t>
    </rPh>
    <rPh sb="36" eb="38">
      <t>バッコン</t>
    </rPh>
    <rPh sb="39" eb="41">
      <t>オンシツ</t>
    </rPh>
    <rPh sb="41" eb="43">
      <t>コウジ</t>
    </rPh>
    <rPh sb="44" eb="46">
      <t>オクジョウ</t>
    </rPh>
    <rPh sb="46" eb="48">
      <t>リョクカ</t>
    </rPh>
    <phoneticPr fontId="6"/>
  </si>
  <si>
    <t>円</t>
    <rPh sb="0" eb="1">
      <t>エン</t>
    </rPh>
    <phoneticPr fontId="6"/>
  </si>
  <si>
    <t>屋上緑化がない場合は「0」を入力します</t>
    <rPh sb="0" eb="2">
      <t>オクジョウ</t>
    </rPh>
    <rPh sb="2" eb="4">
      <t>リョクカ</t>
    </rPh>
    <rPh sb="7" eb="9">
      <t>バアイ</t>
    </rPh>
    <rPh sb="14" eb="16">
      <t>ニュウリョク</t>
    </rPh>
    <phoneticPr fontId="6"/>
  </si>
  <si>
    <t>⑤ 舗装工事</t>
    <rPh sb="2" eb="4">
      <t>ホソウ</t>
    </rPh>
    <rPh sb="4" eb="6">
      <t>コウジ</t>
    </rPh>
    <phoneticPr fontId="6"/>
  </si>
  <si>
    <t>上記金額の内、屋上緑化の金額を入力します</t>
    <rPh sb="0" eb="2">
      <t>ジョウキ</t>
    </rPh>
    <rPh sb="7" eb="9">
      <t>オクジョウ</t>
    </rPh>
    <rPh sb="9" eb="11">
      <t>リョクカ</t>
    </rPh>
    <rPh sb="12" eb="13">
      <t>キン</t>
    </rPh>
    <phoneticPr fontId="6"/>
  </si>
  <si>
    <t>⑥ とりこわし工事</t>
    <rPh sb="7" eb="9">
      <t>コウジ</t>
    </rPh>
    <phoneticPr fontId="6"/>
  </si>
  <si>
    <t>舗装工事とは：ｱｽﾌｧﾙﾄ･ｺﾝｸﾘｰﾄ･ﾀｲﾙ･石張り･ｲﾝﾀｰﾛｯｷﾝｸﾞ･小舗石･平板舗装、ｸﾞﾗﾝﾄﾞ･ﾃﾆｽｺｰﾄ類の路床整生から</t>
    <rPh sb="0" eb="2">
      <t>ホソウ</t>
    </rPh>
    <rPh sb="2" eb="4">
      <t>コウジ</t>
    </rPh>
    <rPh sb="25" eb="26">
      <t>イシ</t>
    </rPh>
    <rPh sb="26" eb="27">
      <t>バ</t>
    </rPh>
    <rPh sb="40" eb="41">
      <t>ショウ</t>
    </rPh>
    <rPh sb="41" eb="42">
      <t>ホ</t>
    </rPh>
    <rPh sb="42" eb="43">
      <t>セキ</t>
    </rPh>
    <rPh sb="44" eb="46">
      <t>ヘイバン</t>
    </rPh>
    <rPh sb="46" eb="48">
      <t>ホソウ</t>
    </rPh>
    <rPh sb="62" eb="63">
      <t>ルイ</t>
    </rPh>
    <rPh sb="64" eb="66">
      <t>ロショウ</t>
    </rPh>
    <rPh sb="66" eb="68">
      <t>セイセイ</t>
    </rPh>
    <phoneticPr fontId="6"/>
  </si>
  <si>
    <t>舗装工事に要した金額を入力します。　　　　　　仕上げ、舗装機械運搬及びﾄﾗﾌｨｯｸﾍﾟｲﾝﾄまで。縁石は除く</t>
    <rPh sb="0" eb="2">
      <t>ホソウ</t>
    </rPh>
    <rPh sb="2" eb="4">
      <t>コウジ</t>
    </rPh>
    <rPh sb="5" eb="6">
      <t>ヨウ</t>
    </rPh>
    <rPh sb="8" eb="10">
      <t>キンガク</t>
    </rPh>
    <rPh sb="11" eb="13">
      <t>ニュウリョク</t>
    </rPh>
    <rPh sb="23" eb="25">
      <t>シア</t>
    </rPh>
    <rPh sb="27" eb="29">
      <t>ホソウ</t>
    </rPh>
    <rPh sb="29" eb="31">
      <t>キカイ</t>
    </rPh>
    <rPh sb="31" eb="33">
      <t>ウンパン</t>
    </rPh>
    <rPh sb="33" eb="34">
      <t>オヨ</t>
    </rPh>
    <rPh sb="49" eb="51">
      <t>フチイシ</t>
    </rPh>
    <rPh sb="52" eb="53">
      <t>ノゾ</t>
    </rPh>
    <phoneticPr fontId="6"/>
  </si>
  <si>
    <t>とりこわし工事とは：建物や工作物をとりこわす工事で、改修工事等の部分的な撤去工事は含みません。</t>
    <rPh sb="5" eb="7">
      <t>コウジ</t>
    </rPh>
    <rPh sb="10" eb="12">
      <t>タテモノ</t>
    </rPh>
    <rPh sb="13" eb="16">
      <t>コウサクブツ</t>
    </rPh>
    <rPh sb="22" eb="24">
      <t>コウジ</t>
    </rPh>
    <rPh sb="26" eb="28">
      <t>カイシュウ</t>
    </rPh>
    <rPh sb="28" eb="30">
      <t>コウジ</t>
    </rPh>
    <rPh sb="30" eb="31">
      <t>ナド</t>
    </rPh>
    <rPh sb="32" eb="35">
      <t>ブブンテキ</t>
    </rPh>
    <rPh sb="36" eb="38">
      <t>テッキョ</t>
    </rPh>
    <rPh sb="38" eb="40">
      <t>コウジ</t>
    </rPh>
    <rPh sb="41" eb="42">
      <t>フク</t>
    </rPh>
    <phoneticPr fontId="6"/>
  </si>
  <si>
    <t>とりこわし工事に要した金額（とりこわし機械の運搬を含む）を入力します。但し、発生材処分費は含みません。</t>
    <rPh sb="5" eb="7">
      <t>コウジ</t>
    </rPh>
    <rPh sb="8" eb="9">
      <t>ヨウ</t>
    </rPh>
    <rPh sb="11" eb="13">
      <t>キンガク</t>
    </rPh>
    <rPh sb="19" eb="21">
      <t>キカイ</t>
    </rPh>
    <rPh sb="22" eb="24">
      <t>ウンパン</t>
    </rPh>
    <rPh sb="25" eb="26">
      <t>フク</t>
    </rPh>
    <rPh sb="29" eb="31">
      <t>ニュウリョク</t>
    </rPh>
    <rPh sb="35" eb="36">
      <t>タダ</t>
    </rPh>
    <rPh sb="38" eb="41">
      <t>ハッセイザイ</t>
    </rPh>
    <rPh sb="41" eb="43">
      <t>ショブン</t>
    </rPh>
    <rPh sb="43" eb="44">
      <t>ヒ</t>
    </rPh>
    <rPh sb="45" eb="46">
      <t>フク</t>
    </rPh>
    <phoneticPr fontId="6"/>
  </si>
  <si>
    <t>① 準備費</t>
    <rPh sb="2" eb="4">
      <t>ジュンビ</t>
    </rPh>
    <rPh sb="4" eb="5">
      <t>ヒ</t>
    </rPh>
    <phoneticPr fontId="3"/>
  </si>
  <si>
    <t>③ 工事施設費</t>
    <rPh sb="2" eb="4">
      <t>コウジ</t>
    </rPh>
    <rPh sb="4" eb="7">
      <t>シセツヒ</t>
    </rPh>
    <phoneticPr fontId="6"/>
  </si>
  <si>
    <t>④ 環境安全費</t>
    <rPh sb="2" eb="4">
      <t>カンキョウ</t>
    </rPh>
    <rPh sb="4" eb="6">
      <t>アンゼン</t>
    </rPh>
    <rPh sb="6" eb="7">
      <t>ヒ</t>
    </rPh>
    <phoneticPr fontId="6"/>
  </si>
  <si>
    <t>⑤ 動力用水光熱費</t>
    <rPh sb="2" eb="4">
      <t>ドウリョク</t>
    </rPh>
    <rPh sb="4" eb="6">
      <t>ヨウスイ</t>
    </rPh>
    <rPh sb="6" eb="9">
      <t>コウネツヒ</t>
    </rPh>
    <phoneticPr fontId="6"/>
  </si>
  <si>
    <t>⑥ 屋外整理清掃費</t>
    <rPh sb="2" eb="4">
      <t>オクガイ</t>
    </rPh>
    <rPh sb="4" eb="6">
      <t>セイリ</t>
    </rPh>
    <rPh sb="6" eb="8">
      <t>セイソウ</t>
    </rPh>
    <rPh sb="8" eb="9">
      <t>ヒ</t>
    </rPh>
    <phoneticPr fontId="6"/>
  </si>
  <si>
    <t>合　計</t>
    <rPh sb="0" eb="1">
      <t>ゴウ</t>
    </rPh>
    <rPh sb="2" eb="3">
      <t>ケイ</t>
    </rPh>
    <phoneticPr fontId="6"/>
  </si>
  <si>
    <t>共通仮設費の各項目の内容は、表－１を参考にしてください。</t>
    <rPh sb="0" eb="2">
      <t>キョウツウ</t>
    </rPh>
    <rPh sb="2" eb="4">
      <t>カセツ</t>
    </rPh>
    <rPh sb="4" eb="5">
      <t>ヒ</t>
    </rPh>
    <rPh sb="6" eb="9">
      <t>カクコウモク</t>
    </rPh>
    <rPh sb="10" eb="12">
      <t>ナイヨウ</t>
    </rPh>
    <rPh sb="14" eb="15">
      <t>ヒョウ</t>
    </rPh>
    <rPh sb="18" eb="20">
      <t>サンコウ</t>
    </rPh>
    <phoneticPr fontId="6"/>
  </si>
  <si>
    <t>←</t>
    <phoneticPr fontId="6"/>
  </si>
  <si>
    <t>-1-1 敷地測量等</t>
    <rPh sb="5" eb="7">
      <t>シキチ</t>
    </rPh>
    <rPh sb="7" eb="9">
      <t>ソクリョウ</t>
    </rPh>
    <rPh sb="9" eb="10">
      <t>ナド</t>
    </rPh>
    <phoneticPr fontId="6"/>
  </si>
  <si>
    <t>-1-2 敷地測量等</t>
    <rPh sb="5" eb="7">
      <t>シキチ</t>
    </rPh>
    <rPh sb="7" eb="9">
      <t>ソクリョウ</t>
    </rPh>
    <rPh sb="9" eb="10">
      <t>ナド</t>
    </rPh>
    <phoneticPr fontId="6"/>
  </si>
  <si>
    <t>施工に先がけ、現状地形･境界確認等に要した費用を入力します。なお、現場従業員により実施した場合は除く</t>
    <rPh sb="0" eb="2">
      <t>セコウ</t>
    </rPh>
    <rPh sb="3" eb="4">
      <t>サキ</t>
    </rPh>
    <rPh sb="7" eb="9">
      <t>ゲンジョウ</t>
    </rPh>
    <rPh sb="9" eb="11">
      <t>チケイ</t>
    </rPh>
    <rPh sb="12" eb="14">
      <t>キョウカイ</t>
    </rPh>
    <rPh sb="14" eb="16">
      <t>カクニン</t>
    </rPh>
    <rPh sb="16" eb="17">
      <t>ナド</t>
    </rPh>
    <rPh sb="18" eb="19">
      <t>ヨウ</t>
    </rPh>
    <rPh sb="21" eb="23">
      <t>ヒヨウ</t>
    </rPh>
    <rPh sb="24" eb="26">
      <t>ニュウリョク</t>
    </rPh>
    <rPh sb="33" eb="35">
      <t>ゲンバ</t>
    </rPh>
    <rPh sb="35" eb="38">
      <t>ジュウギョウイン</t>
    </rPh>
    <rPh sb="41" eb="43">
      <t>ジッシ</t>
    </rPh>
    <rPh sb="45" eb="47">
      <t>バアイ</t>
    </rPh>
    <rPh sb="48" eb="49">
      <t>ノゾ</t>
    </rPh>
    <phoneticPr fontId="6"/>
  </si>
  <si>
    <t>小規模な整地及び除草等、工事用地の整理・清掃に要した費用を入力します。</t>
    <rPh sb="0" eb="3">
      <t>ショウキボ</t>
    </rPh>
    <rPh sb="4" eb="6">
      <t>セイチ</t>
    </rPh>
    <rPh sb="6" eb="7">
      <t>オヨ</t>
    </rPh>
    <rPh sb="8" eb="10">
      <t>ジョソウ</t>
    </rPh>
    <rPh sb="10" eb="11">
      <t>ナド</t>
    </rPh>
    <rPh sb="12" eb="14">
      <t>コウジ</t>
    </rPh>
    <rPh sb="14" eb="16">
      <t>ヨウチ</t>
    </rPh>
    <rPh sb="17" eb="19">
      <t>セイリ</t>
    </rPh>
    <rPh sb="20" eb="22">
      <t>セイソウ</t>
    </rPh>
    <rPh sb="23" eb="24">
      <t>ヨウ</t>
    </rPh>
    <rPh sb="26" eb="28">
      <t>ヒヨウ</t>
    </rPh>
    <rPh sb="29" eb="31">
      <t>ニュウリョク</t>
    </rPh>
    <phoneticPr fontId="6"/>
  </si>
  <si>
    <t>-2 敷 地 整 理</t>
    <rPh sb="3" eb="4">
      <t>フ</t>
    </rPh>
    <rPh sb="5" eb="6">
      <t>チ</t>
    </rPh>
    <rPh sb="7" eb="8">
      <t>ヒトシ</t>
    </rPh>
    <rPh sb="9" eb="10">
      <t>リ</t>
    </rPh>
    <phoneticPr fontId="6"/>
  </si>
  <si>
    <t>-3  道路占有料</t>
    <rPh sb="4" eb="6">
      <t>ドウロ</t>
    </rPh>
    <rPh sb="6" eb="7">
      <t>ウラナイ</t>
    </rPh>
    <rPh sb="7" eb="8">
      <t>アリ</t>
    </rPh>
    <rPh sb="8" eb="9">
      <t>リョウ</t>
    </rPh>
    <phoneticPr fontId="6"/>
  </si>
  <si>
    <t>-4 仮設用借地料</t>
    <rPh sb="3" eb="5">
      <t>カセツ</t>
    </rPh>
    <rPh sb="5" eb="6">
      <t>ヨウ</t>
    </rPh>
    <rPh sb="6" eb="8">
      <t>シャクチ</t>
    </rPh>
    <rPh sb="8" eb="9">
      <t>リョウ</t>
    </rPh>
    <phoneticPr fontId="6"/>
  </si>
  <si>
    <t>道路占有等、施工のために必要とした各種占有使用料に要した費用を入力します。現状復旧費を含みます。</t>
    <rPh sb="0" eb="2">
      <t>ドウロ</t>
    </rPh>
    <rPh sb="2" eb="5">
      <t>センユウナド</t>
    </rPh>
    <rPh sb="6" eb="8">
      <t>セコウ</t>
    </rPh>
    <rPh sb="12" eb="14">
      <t>ヒツヨウ</t>
    </rPh>
    <rPh sb="17" eb="19">
      <t>カクシュ</t>
    </rPh>
    <rPh sb="19" eb="21">
      <t>センユウ</t>
    </rPh>
    <rPh sb="21" eb="24">
      <t>シヨウリョウ</t>
    </rPh>
    <rPh sb="25" eb="26">
      <t>ヨウ</t>
    </rPh>
    <rPh sb="28" eb="30">
      <t>ヒヨウ</t>
    </rPh>
    <rPh sb="31" eb="33">
      <t>ニュウリョク</t>
    </rPh>
    <rPh sb="37" eb="39">
      <t>ゲンジョウ</t>
    </rPh>
    <rPh sb="39" eb="41">
      <t>フッキュウ</t>
    </rPh>
    <rPh sb="41" eb="42">
      <t>ヒ</t>
    </rPh>
    <rPh sb="43" eb="44">
      <t>フク</t>
    </rPh>
    <phoneticPr fontId="6"/>
  </si>
  <si>
    <t>地下埋設物、近隣建物調査、電波・騒音・振動等の環境調査等に要した費用を入力します。</t>
    <rPh sb="0" eb="2">
      <t>チカ</t>
    </rPh>
    <rPh sb="2" eb="4">
      <t>マイセツ</t>
    </rPh>
    <rPh sb="4" eb="5">
      <t>ブツ</t>
    </rPh>
    <rPh sb="6" eb="8">
      <t>キンリン</t>
    </rPh>
    <rPh sb="8" eb="10">
      <t>タテモノ</t>
    </rPh>
    <rPh sb="10" eb="12">
      <t>チョウサ</t>
    </rPh>
    <rPh sb="13" eb="15">
      <t>デンパ</t>
    </rPh>
    <rPh sb="16" eb="18">
      <t>ソウオン</t>
    </rPh>
    <rPh sb="19" eb="21">
      <t>シンドウ</t>
    </rPh>
    <rPh sb="21" eb="22">
      <t>ナド</t>
    </rPh>
    <rPh sb="23" eb="25">
      <t>カンキョウ</t>
    </rPh>
    <rPh sb="25" eb="27">
      <t>チョウサ</t>
    </rPh>
    <rPh sb="27" eb="28">
      <t>ナド</t>
    </rPh>
    <rPh sb="29" eb="30">
      <t>ヨウ</t>
    </rPh>
    <rPh sb="32" eb="34">
      <t>ヒヨウ</t>
    </rPh>
    <rPh sb="35" eb="37">
      <t>ニュウリョク</t>
    </rPh>
    <phoneticPr fontId="6"/>
  </si>
  <si>
    <t>-5-1 その他(予備調査費)</t>
    <rPh sb="7" eb="8">
      <t>タ</t>
    </rPh>
    <rPh sb="9" eb="11">
      <t>ヨビ</t>
    </rPh>
    <rPh sb="11" eb="13">
      <t>チョウサ</t>
    </rPh>
    <rPh sb="13" eb="14">
      <t>ヒ</t>
    </rPh>
    <phoneticPr fontId="6"/>
  </si>
  <si>
    <t>-5-2 その他(各種移設費)</t>
    <rPh sb="7" eb="8">
      <t>タ</t>
    </rPh>
    <rPh sb="9" eb="11">
      <t>カクシュ</t>
    </rPh>
    <rPh sb="11" eb="13">
      <t>イセツ</t>
    </rPh>
    <rPh sb="13" eb="14">
      <t>ヒ</t>
    </rPh>
    <phoneticPr fontId="6"/>
  </si>
  <si>
    <t>施工のため、街路樹・標識等の公設物を移設、撤去・復旧等に要した費用を入力します。</t>
    <rPh sb="0" eb="2">
      <t>セコウ</t>
    </rPh>
    <rPh sb="6" eb="9">
      <t>ガイロジュ</t>
    </rPh>
    <rPh sb="10" eb="12">
      <t>ヒョウシキ</t>
    </rPh>
    <rPh sb="12" eb="13">
      <t>ナド</t>
    </rPh>
    <rPh sb="14" eb="16">
      <t>コウセツ</t>
    </rPh>
    <rPh sb="16" eb="17">
      <t>ブツ</t>
    </rPh>
    <rPh sb="18" eb="20">
      <t>イセツ</t>
    </rPh>
    <rPh sb="21" eb="23">
      <t>テッキョ</t>
    </rPh>
    <rPh sb="24" eb="26">
      <t>フッキュウ</t>
    </rPh>
    <rPh sb="26" eb="27">
      <t>ナド</t>
    </rPh>
    <rPh sb="28" eb="29">
      <t>ヨウ</t>
    </rPh>
    <rPh sb="31" eb="33">
      <t>ヒヨウ</t>
    </rPh>
    <rPh sb="34" eb="36">
      <t>ニュウリョク</t>
    </rPh>
    <phoneticPr fontId="6"/>
  </si>
  <si>
    <t>-5-3 その他(その他)</t>
    <rPh sb="7" eb="8">
      <t>タ</t>
    </rPh>
    <rPh sb="11" eb="12">
      <t>タ</t>
    </rPh>
    <phoneticPr fontId="6"/>
  </si>
  <si>
    <t>-5-4 その他(その他)</t>
    <rPh sb="7" eb="8">
      <t>タ</t>
    </rPh>
    <rPh sb="11" eb="12">
      <t>タ</t>
    </rPh>
    <phoneticPr fontId="6"/>
  </si>
  <si>
    <t>-5-5 その他(その他)</t>
    <rPh sb="7" eb="8">
      <t>タ</t>
    </rPh>
    <rPh sb="11" eb="12">
      <t>タ</t>
    </rPh>
    <phoneticPr fontId="6"/>
  </si>
  <si>
    <t>その他の内容</t>
    <rPh sb="2" eb="3">
      <t>タ</t>
    </rPh>
    <rPh sb="4" eb="6">
      <t>ナイヨウ</t>
    </rPh>
    <phoneticPr fontId="6"/>
  </si>
  <si>
    <t>-2 現場事務所</t>
    <rPh sb="3" eb="5">
      <t>ゲンバ</t>
    </rPh>
    <rPh sb="5" eb="7">
      <t>ジム</t>
    </rPh>
    <rPh sb="7" eb="8">
      <t>ショ</t>
    </rPh>
    <phoneticPr fontId="6"/>
  </si>
  <si>
    <t>-3 倉庫・下小屋</t>
    <rPh sb="3" eb="5">
      <t>ソウコ</t>
    </rPh>
    <rPh sb="6" eb="7">
      <t>シタ</t>
    </rPh>
    <rPh sb="7" eb="9">
      <t>ゴヤ</t>
    </rPh>
    <phoneticPr fontId="6"/>
  </si>
  <si>
    <t>-5 宿　舎</t>
    <rPh sb="3" eb="4">
      <t>ヤド</t>
    </rPh>
    <rPh sb="5" eb="6">
      <t>シャ</t>
    </rPh>
    <phoneticPr fontId="6"/>
  </si>
  <si>
    <t>規模</t>
    <rPh sb="0" eb="2">
      <t>キボ</t>
    </rPh>
    <phoneticPr fontId="6"/>
  </si>
  <si>
    <t>㎡</t>
    <phoneticPr fontId="6"/>
  </si>
  <si>
    <t>期間</t>
    <rPh sb="0" eb="2">
      <t>キカン</t>
    </rPh>
    <phoneticPr fontId="6"/>
  </si>
  <si>
    <t>か月</t>
    <rPh sb="1" eb="2">
      <t>ゲツ</t>
    </rPh>
    <phoneticPr fontId="6"/>
  </si>
  <si>
    <t>-4-1 作業員施設(休憩等)</t>
    <rPh sb="5" eb="8">
      <t>サギョウイン</t>
    </rPh>
    <rPh sb="8" eb="10">
      <t>シセツ</t>
    </rPh>
    <rPh sb="11" eb="13">
      <t>キュウケイ</t>
    </rPh>
    <rPh sb="13" eb="14">
      <t>ナド</t>
    </rPh>
    <phoneticPr fontId="6"/>
  </si>
  <si>
    <t>-4-2 作業員施設(便所等)</t>
    <rPh sb="5" eb="8">
      <t>サギョウイン</t>
    </rPh>
    <rPh sb="8" eb="10">
      <t>シセツ</t>
    </rPh>
    <rPh sb="11" eb="13">
      <t>ベンジョ</t>
    </rPh>
    <rPh sb="13" eb="14">
      <t>ナド</t>
    </rPh>
    <phoneticPr fontId="6"/>
  </si>
  <si>
    <t>受注者の(設備会社除く)事務所で備品類（机･ﾛｯｶｰ等）を含む費用・設置規模・期間を入力します。</t>
    <rPh sb="0" eb="3">
      <t>ジュチュウシャ</t>
    </rPh>
    <rPh sb="5" eb="7">
      <t>セツビ</t>
    </rPh>
    <rPh sb="7" eb="9">
      <t>カイシャ</t>
    </rPh>
    <rPh sb="9" eb="10">
      <t>ノゾ</t>
    </rPh>
    <rPh sb="12" eb="14">
      <t>ジム</t>
    </rPh>
    <rPh sb="14" eb="15">
      <t>ショ</t>
    </rPh>
    <rPh sb="16" eb="18">
      <t>ビヒン</t>
    </rPh>
    <rPh sb="18" eb="19">
      <t>ルイ</t>
    </rPh>
    <rPh sb="20" eb="21">
      <t>ツクエ</t>
    </rPh>
    <rPh sb="26" eb="27">
      <t>ナド</t>
    </rPh>
    <rPh sb="29" eb="30">
      <t>フク</t>
    </rPh>
    <rPh sb="31" eb="33">
      <t>ヒヨウ</t>
    </rPh>
    <rPh sb="34" eb="36">
      <t>セッチ</t>
    </rPh>
    <rPh sb="36" eb="38">
      <t>キボ</t>
    </rPh>
    <rPh sb="39" eb="41">
      <t>キカン</t>
    </rPh>
    <rPh sb="42" eb="44">
      <t>ニュウリョク</t>
    </rPh>
    <phoneticPr fontId="6"/>
  </si>
  <si>
    <t>現場作業員のための施設に要した費用・設置規模・期間を入力します。</t>
    <rPh sb="0" eb="2">
      <t>ゲンバ</t>
    </rPh>
    <rPh sb="2" eb="5">
      <t>サギョウイン</t>
    </rPh>
    <rPh sb="9" eb="11">
      <t>シセツ</t>
    </rPh>
    <rPh sb="12" eb="13">
      <t>ヨウ</t>
    </rPh>
    <phoneticPr fontId="6"/>
  </si>
  <si>
    <t>か所</t>
    <rPh sb="1" eb="2">
      <t>ショ</t>
    </rPh>
    <phoneticPr fontId="6"/>
  </si>
  <si>
    <t>快適便所の有無</t>
    <rPh sb="0" eb="1">
      <t>カイテキ</t>
    </rPh>
    <rPh sb="1" eb="3">
      <t>ベンジョ</t>
    </rPh>
    <rPh sb="4" eb="6">
      <t>ウム</t>
    </rPh>
    <phoneticPr fontId="6"/>
  </si>
  <si>
    <t>上記の内、快適トイレの有無、設置費用・設置規模・期間を入力します。</t>
    <rPh sb="0" eb="2">
      <t>ジョウキ</t>
    </rPh>
    <rPh sb="3" eb="4">
      <t>ウチ</t>
    </rPh>
    <rPh sb="5" eb="7">
      <t>カイテキ</t>
    </rPh>
    <rPh sb="11" eb="13">
      <t>ウム</t>
    </rPh>
    <rPh sb="14" eb="16">
      <t>セッチ</t>
    </rPh>
    <rPh sb="16" eb="18">
      <t>ヒヨウ</t>
    </rPh>
    <rPh sb="19" eb="21">
      <t>セッチ</t>
    </rPh>
    <rPh sb="21" eb="23">
      <t>キボ</t>
    </rPh>
    <rPh sb="24" eb="26">
      <t>キカン</t>
    </rPh>
    <rPh sb="27" eb="29">
      <t>ニュウリョク</t>
    </rPh>
    <phoneticPr fontId="6"/>
  </si>
  <si>
    <t>-4-3 作業員施設(ｼｬﾜｰ室)</t>
    <rPh sb="5" eb="8">
      <t>サギョウイン</t>
    </rPh>
    <rPh sb="8" eb="10">
      <t>シセツ</t>
    </rPh>
    <rPh sb="15" eb="16">
      <t>シツ</t>
    </rPh>
    <phoneticPr fontId="6"/>
  </si>
  <si>
    <t>現場作業員のためのｼｬﾜｰ室設置に要した費用・設置規模・期間を入力します。</t>
    <rPh sb="0" eb="2">
      <t>ゲンバ</t>
    </rPh>
    <rPh sb="2" eb="5">
      <t>サギョウイン</t>
    </rPh>
    <rPh sb="13" eb="14">
      <t>シツ</t>
    </rPh>
    <rPh sb="14" eb="16">
      <t>セッチ</t>
    </rPh>
    <rPh sb="17" eb="18">
      <t>ヨウ</t>
    </rPh>
    <phoneticPr fontId="6"/>
  </si>
  <si>
    <t>面積</t>
    <rPh sb="0" eb="2">
      <t>メンセキ</t>
    </rPh>
    <phoneticPr fontId="6"/>
  </si>
  <si>
    <t>設置数</t>
    <rPh sb="0" eb="2">
      <t>セッチ</t>
    </rPh>
    <rPh sb="2" eb="3">
      <t>スウ</t>
    </rPh>
    <phoneticPr fontId="6"/>
  </si>
  <si>
    <t>仮設物を設置する等のために敷地(上屋含む)等の借り上げに要した費用を入力します。現状復旧費を含みます。</t>
    <rPh sb="0" eb="3">
      <t>カセツブツ</t>
    </rPh>
    <rPh sb="4" eb="6">
      <t>セッチ</t>
    </rPh>
    <rPh sb="8" eb="9">
      <t>ナド</t>
    </rPh>
    <rPh sb="13" eb="15">
      <t>シキチ</t>
    </rPh>
    <rPh sb="16" eb="18">
      <t>ウワヤ</t>
    </rPh>
    <rPh sb="18" eb="19">
      <t>フク</t>
    </rPh>
    <rPh sb="21" eb="22">
      <t>ナド</t>
    </rPh>
    <rPh sb="23" eb="24">
      <t>カ</t>
    </rPh>
    <rPh sb="25" eb="26">
      <t>ア</t>
    </rPh>
    <rPh sb="28" eb="29">
      <t>ヨウ</t>
    </rPh>
    <rPh sb="31" eb="33">
      <t>ヒヨウ</t>
    </rPh>
    <rPh sb="34" eb="36">
      <t>ニュウリョク</t>
    </rPh>
    <rPh sb="40" eb="42">
      <t>ゲンジョウ</t>
    </rPh>
    <rPh sb="42" eb="44">
      <t>フッキュウ</t>
    </rPh>
    <rPh sb="44" eb="45">
      <t>ヒ</t>
    </rPh>
    <rPh sb="46" eb="47">
      <t>フク</t>
    </rPh>
    <phoneticPr fontId="6"/>
  </si>
  <si>
    <t>現場作業員のために必要に応じて設置又は借り上げた宿舎に関する費用・規模・期間を入力します。</t>
    <rPh sb="0" eb="2">
      <t>ゲンバ</t>
    </rPh>
    <rPh sb="2" eb="5">
      <t>サギョウイン</t>
    </rPh>
    <rPh sb="9" eb="11">
      <t>ヒツヨウ</t>
    </rPh>
    <rPh sb="12" eb="13">
      <t>オウ</t>
    </rPh>
    <rPh sb="15" eb="17">
      <t>セッチ</t>
    </rPh>
    <rPh sb="17" eb="18">
      <t>マタ</t>
    </rPh>
    <rPh sb="19" eb="20">
      <t>カ</t>
    </rPh>
    <rPh sb="21" eb="22">
      <t>ア</t>
    </rPh>
    <rPh sb="24" eb="26">
      <t>シュクシャ</t>
    </rPh>
    <rPh sb="27" eb="28">
      <t>カン</t>
    </rPh>
    <rPh sb="30" eb="32">
      <t>ヒヨウ</t>
    </rPh>
    <rPh sb="33" eb="35">
      <t>キボ</t>
    </rPh>
    <rPh sb="36" eb="38">
      <t>キカン</t>
    </rPh>
    <rPh sb="39" eb="41">
      <t>ニュウリョク</t>
    </rPh>
    <phoneticPr fontId="6"/>
  </si>
  <si>
    <t>-1-1～-5-2の項目以外で準備費として計上した金額とその内容を入力します。無い場合は「0」としします</t>
    <rPh sb="10" eb="12">
      <t>コウモク</t>
    </rPh>
    <rPh sb="12" eb="14">
      <t>イガイ</t>
    </rPh>
    <rPh sb="15" eb="17">
      <t>ジュンビ</t>
    </rPh>
    <rPh sb="17" eb="18">
      <t>ヒ</t>
    </rPh>
    <rPh sb="21" eb="23">
      <t>ケイジョウ</t>
    </rPh>
    <rPh sb="25" eb="27">
      <t>キンガク</t>
    </rPh>
    <rPh sb="30" eb="32">
      <t>ナイヨウ</t>
    </rPh>
    <rPh sb="33" eb="35">
      <t>ニュウリョク</t>
    </rPh>
    <rPh sb="39" eb="40">
      <t>ナ</t>
    </rPh>
    <rPh sb="41" eb="43">
      <t>バアイ</t>
    </rPh>
    <phoneticPr fontId="6"/>
  </si>
  <si>
    <t>-1 仮囲い</t>
    <rPh sb="3" eb="4">
      <t>カリ</t>
    </rPh>
    <rPh sb="4" eb="5">
      <t>カコ</t>
    </rPh>
    <phoneticPr fontId="6"/>
  </si>
  <si>
    <t>ｍ</t>
    <phoneticPr fontId="6"/>
  </si>
  <si>
    <t>以下の各準備費について、無い場合は金額欄に「0」を入力します。</t>
    <rPh sb="0" eb="2">
      <t>イカ</t>
    </rPh>
    <rPh sb="3" eb="4">
      <t>カク</t>
    </rPh>
    <rPh sb="4" eb="6">
      <t>ジュンビ</t>
    </rPh>
    <rPh sb="6" eb="7">
      <t>ヒ</t>
    </rPh>
    <rPh sb="12" eb="13">
      <t>ナ</t>
    </rPh>
    <rPh sb="14" eb="16">
      <t>バアイ</t>
    </rPh>
    <rPh sb="17" eb="19">
      <t>キンガク</t>
    </rPh>
    <rPh sb="19" eb="20">
      <t>ラン</t>
    </rPh>
    <rPh sb="25" eb="27">
      <t>ニュウリョク</t>
    </rPh>
    <phoneticPr fontId="6"/>
  </si>
  <si>
    <t>-2 工事用道路</t>
    <rPh sb="3" eb="5">
      <t>コウジ</t>
    </rPh>
    <rPh sb="5" eb="6">
      <t>ヨウ</t>
    </rPh>
    <rPh sb="6" eb="8">
      <t>ドウロ</t>
    </rPh>
    <phoneticPr fontId="6"/>
  </si>
  <si>
    <t>敷地周囲等に設置した仮囲いに要した費用・設置規模(仮囲いの総延ｍ)・期間（主となる仮囲いのみ）を入力します。</t>
    <rPh sb="0" eb="2">
      <t>シキチ</t>
    </rPh>
    <rPh sb="2" eb="4">
      <t>シュウイ</t>
    </rPh>
    <rPh sb="4" eb="5">
      <t>ナド</t>
    </rPh>
    <rPh sb="6" eb="8">
      <t>セッチ</t>
    </rPh>
    <rPh sb="10" eb="11">
      <t>カリ</t>
    </rPh>
    <rPh sb="11" eb="12">
      <t>カコ</t>
    </rPh>
    <rPh sb="14" eb="15">
      <t>ヨウ</t>
    </rPh>
    <rPh sb="17" eb="19">
      <t>ヒヨウ</t>
    </rPh>
    <rPh sb="20" eb="22">
      <t>セッチ</t>
    </rPh>
    <rPh sb="22" eb="24">
      <t>キボ</t>
    </rPh>
    <rPh sb="25" eb="26">
      <t>カリ</t>
    </rPh>
    <rPh sb="26" eb="27">
      <t>カコ</t>
    </rPh>
    <rPh sb="29" eb="30">
      <t>ソウ</t>
    </rPh>
    <rPh sb="30" eb="31">
      <t>ノベ</t>
    </rPh>
    <rPh sb="34" eb="36">
      <t>キカン</t>
    </rPh>
    <rPh sb="37" eb="38">
      <t>シュ</t>
    </rPh>
    <rPh sb="41" eb="42">
      <t>カリ</t>
    </rPh>
    <rPh sb="42" eb="43">
      <t>カコ</t>
    </rPh>
    <rPh sb="48" eb="50">
      <t>ニュウリョク</t>
    </rPh>
    <phoneticPr fontId="6"/>
  </si>
  <si>
    <t>施工のために搬入路等を整備する必要があった場合、その費用整備内容を入力します。無い場合は「0」としします</t>
    <rPh sb="0" eb="2">
      <t>セコウ</t>
    </rPh>
    <rPh sb="6" eb="8">
      <t>ハンニュウ</t>
    </rPh>
    <rPh sb="8" eb="9">
      <t>ロ</t>
    </rPh>
    <rPh sb="9" eb="10">
      <t>ナド</t>
    </rPh>
    <rPh sb="11" eb="13">
      <t>セイビ</t>
    </rPh>
    <rPh sb="15" eb="17">
      <t>ヒツヨウ</t>
    </rPh>
    <rPh sb="21" eb="23">
      <t>バアイ</t>
    </rPh>
    <rPh sb="26" eb="28">
      <t>ヒヨウ</t>
    </rPh>
    <rPh sb="28" eb="30">
      <t>セイビ</t>
    </rPh>
    <rPh sb="30" eb="32">
      <t>ナイヨウ</t>
    </rPh>
    <rPh sb="33" eb="35">
      <t>ニュウリョク</t>
    </rPh>
    <phoneticPr fontId="6"/>
  </si>
  <si>
    <t>整備内容</t>
    <rPh sb="0" eb="2">
      <t>セイビ</t>
    </rPh>
    <rPh sb="2" eb="4">
      <t>ナイヨウ</t>
    </rPh>
    <phoneticPr fontId="6"/>
  </si>
  <si>
    <t>鉄板敷</t>
    <rPh sb="0" eb="2">
      <t>テッパン</t>
    </rPh>
    <rPh sb="2" eb="3">
      <t>シキ</t>
    </rPh>
    <phoneticPr fontId="6"/>
  </si>
  <si>
    <t>ｱｽﾌｧﾙﾄ舗装</t>
    <rPh sb="6" eb="8">
      <t>ホソウ</t>
    </rPh>
    <phoneticPr fontId="6"/>
  </si>
  <si>
    <t>砕石舗装</t>
    <rPh sb="0" eb="2">
      <t>サイセキ</t>
    </rPh>
    <rPh sb="2" eb="4">
      <t>ホソウ</t>
    </rPh>
    <phoneticPr fontId="6"/>
  </si>
  <si>
    <t>砕石舗装(地盤改良含む)</t>
    <rPh sb="0" eb="2">
      <t>サイセキ</t>
    </rPh>
    <rPh sb="2" eb="4">
      <t>ホソウ</t>
    </rPh>
    <rPh sb="5" eb="7">
      <t>ジバン</t>
    </rPh>
    <rPh sb="7" eb="9">
      <t>カイリョウ</t>
    </rPh>
    <rPh sb="9" eb="10">
      <t>フク</t>
    </rPh>
    <phoneticPr fontId="6"/>
  </si>
  <si>
    <t>鉄板敷(地盤改良含む)</t>
    <rPh sb="0" eb="2">
      <t>テッパン</t>
    </rPh>
    <rPh sb="2" eb="3">
      <t>シキ</t>
    </rPh>
    <rPh sb="4" eb="6">
      <t>ジバン</t>
    </rPh>
    <rPh sb="6" eb="8">
      <t>カイリョウ</t>
    </rPh>
    <rPh sb="8" eb="9">
      <t>フク</t>
    </rPh>
    <phoneticPr fontId="6"/>
  </si>
  <si>
    <t>ｱｽﾌｧﾙﾄ舗装(地盤改良含む)</t>
    <rPh sb="6" eb="8">
      <t>ホソウ</t>
    </rPh>
    <phoneticPr fontId="6"/>
  </si>
  <si>
    <t>切土･盛土･整地のみ</t>
    <rPh sb="0" eb="2">
      <t>キリド</t>
    </rPh>
    <rPh sb="3" eb="5">
      <t>モリド</t>
    </rPh>
    <rPh sb="6" eb="8">
      <t>セイチ</t>
    </rPh>
    <phoneticPr fontId="6"/>
  </si>
  <si>
    <t>その他</t>
    <rPh sb="2" eb="3">
      <t>タ</t>
    </rPh>
    <phoneticPr fontId="6"/>
  </si>
  <si>
    <t>無</t>
    <rPh sb="0" eb="1">
      <t>ナシ</t>
    </rPh>
    <phoneticPr fontId="6"/>
  </si>
  <si>
    <t>-3 歩道構台･仮設建物構台</t>
    <rPh sb="3" eb="5">
      <t>ホドウ</t>
    </rPh>
    <rPh sb="5" eb="7">
      <t>コウダイ</t>
    </rPh>
    <rPh sb="8" eb="10">
      <t>カセツ</t>
    </rPh>
    <rPh sb="10" eb="12">
      <t>タテモノ</t>
    </rPh>
    <rPh sb="12" eb="14">
      <t>コウダイ</t>
    </rPh>
    <phoneticPr fontId="6"/>
  </si>
  <si>
    <t>円</t>
    <rPh sb="0" eb="1">
      <t>エン</t>
    </rPh>
    <phoneticPr fontId="6"/>
  </si>
  <si>
    <t>ｼｽﾃﾑ名称</t>
    <rPh sb="4" eb="6">
      <t>メイショウ</t>
    </rPh>
    <phoneticPr fontId="6"/>
  </si>
  <si>
    <t>施工のために歩道構台等を整備する必要(損料含む)があった場合、その費用整備内容を入力します。無い場合は「0」としします</t>
    <rPh sb="0" eb="2">
      <t>セコウ</t>
    </rPh>
    <rPh sb="6" eb="8">
      <t>ホドウ</t>
    </rPh>
    <rPh sb="8" eb="10">
      <t>コウダイ</t>
    </rPh>
    <rPh sb="10" eb="11">
      <t>ナド</t>
    </rPh>
    <rPh sb="12" eb="14">
      <t>セイビ</t>
    </rPh>
    <rPh sb="16" eb="18">
      <t>ヒツヨウ</t>
    </rPh>
    <rPh sb="19" eb="21">
      <t>ソンリョウ</t>
    </rPh>
    <rPh sb="21" eb="22">
      <t>フク</t>
    </rPh>
    <rPh sb="28" eb="30">
      <t>バアイ</t>
    </rPh>
    <rPh sb="33" eb="35">
      <t>ヒヨウ</t>
    </rPh>
    <rPh sb="35" eb="37">
      <t>セイビ</t>
    </rPh>
    <rPh sb="37" eb="39">
      <t>ナイヨウ</t>
    </rPh>
    <rPh sb="40" eb="42">
      <t>ニュウリョク</t>
    </rPh>
    <phoneticPr fontId="6"/>
  </si>
  <si>
    <t>工事用ガスの引き込み及びガス設備設置等に要した費用を入力します。保守･点検費用を含む</t>
    <rPh sb="0" eb="3">
      <t>コウジヨウ</t>
    </rPh>
    <rPh sb="6" eb="7">
      <t>ヒ</t>
    </rPh>
    <rPh sb="8" eb="9">
      <t>コ</t>
    </rPh>
    <rPh sb="10" eb="11">
      <t>オヨ</t>
    </rPh>
    <rPh sb="14" eb="16">
      <t>セツビ</t>
    </rPh>
    <rPh sb="16" eb="18">
      <t>セッチ</t>
    </rPh>
    <rPh sb="18" eb="19">
      <t>ナド</t>
    </rPh>
    <rPh sb="20" eb="21">
      <t>ヨウ</t>
    </rPh>
    <rPh sb="23" eb="25">
      <t>ヒヨウ</t>
    </rPh>
    <rPh sb="26" eb="28">
      <t>ニュウリョク</t>
    </rPh>
    <rPh sb="32" eb="34">
      <t>ホシュ</t>
    </rPh>
    <rPh sb="35" eb="37">
      <t>テンケン</t>
    </rPh>
    <rPh sb="37" eb="39">
      <t>ヒヨウ</t>
    </rPh>
    <rPh sb="40" eb="41">
      <t>フク</t>
    </rPh>
    <phoneticPr fontId="6"/>
  </si>
  <si>
    <t>-5 工事用電気設備</t>
    <rPh sb="3" eb="6">
      <t>コウジヨウ</t>
    </rPh>
    <rPh sb="6" eb="8">
      <t>デンキ</t>
    </rPh>
    <rPh sb="8" eb="10">
      <t>セツビ</t>
    </rPh>
    <phoneticPr fontId="6"/>
  </si>
  <si>
    <t>-6 工事用給排水設備</t>
    <rPh sb="3" eb="6">
      <t>コウジヨウ</t>
    </rPh>
    <rPh sb="6" eb="9">
      <t>キュウハイスイ</t>
    </rPh>
    <rPh sb="9" eb="11">
      <t>セツビ</t>
    </rPh>
    <phoneticPr fontId="6"/>
  </si>
  <si>
    <t>-7 工事用ガス設備</t>
    <rPh sb="3" eb="6">
      <t>コウジヨウ</t>
    </rPh>
    <rPh sb="8" eb="10">
      <t>セツビ</t>
    </rPh>
    <phoneticPr fontId="6"/>
  </si>
  <si>
    <t>-8 工事用看板</t>
    <rPh sb="3" eb="6">
      <t>コウジヨウ</t>
    </rPh>
    <rPh sb="6" eb="8">
      <t>カンバン</t>
    </rPh>
    <phoneticPr fontId="6"/>
  </si>
  <si>
    <t>-9 架空線防護等</t>
    <rPh sb="3" eb="5">
      <t>カクウ</t>
    </rPh>
    <rPh sb="5" eb="6">
      <t>セン</t>
    </rPh>
    <rPh sb="6" eb="8">
      <t>ボウゴ</t>
    </rPh>
    <rPh sb="8" eb="9">
      <t>トウ</t>
    </rPh>
    <phoneticPr fontId="6"/>
  </si>
  <si>
    <t>施工のため、架空線（電線等）に保護カバー等を設置に要した費用を入力します。</t>
    <rPh sb="0" eb="2">
      <t>セコウ</t>
    </rPh>
    <rPh sb="6" eb="8">
      <t>カクウ</t>
    </rPh>
    <rPh sb="8" eb="9">
      <t>セン</t>
    </rPh>
    <rPh sb="10" eb="13">
      <t>デンセンナド</t>
    </rPh>
    <rPh sb="15" eb="17">
      <t>ホゴ</t>
    </rPh>
    <rPh sb="20" eb="21">
      <t>ナド</t>
    </rPh>
    <rPh sb="22" eb="24">
      <t>セッチ</t>
    </rPh>
    <rPh sb="25" eb="26">
      <t>ヨウ</t>
    </rPh>
    <rPh sb="28" eb="30">
      <t>ヒヨウ</t>
    </rPh>
    <rPh sb="31" eb="33">
      <t>ニュウリョク</t>
    </rPh>
    <phoneticPr fontId="6"/>
  </si>
  <si>
    <t>以下の各工事施設費の架け払い等(ｲﾒｰｼﾞｱｯﾌﾟを含む)に要した費用で、無い場合は金額欄に「0」を入力します。</t>
    <rPh sb="0" eb="2">
      <t>イカ</t>
    </rPh>
    <rPh sb="3" eb="4">
      <t>カク</t>
    </rPh>
    <rPh sb="4" eb="6">
      <t>コウジ</t>
    </rPh>
    <rPh sb="6" eb="9">
      <t>シセツヒ</t>
    </rPh>
    <rPh sb="10" eb="11">
      <t>カ</t>
    </rPh>
    <rPh sb="12" eb="13">
      <t>バラ</t>
    </rPh>
    <rPh sb="14" eb="15">
      <t>ナド</t>
    </rPh>
    <rPh sb="26" eb="27">
      <t>フク</t>
    </rPh>
    <rPh sb="30" eb="31">
      <t>ヨウ</t>
    </rPh>
    <rPh sb="33" eb="35">
      <t>ヒヨウ</t>
    </rPh>
    <rPh sb="37" eb="38">
      <t>ナ</t>
    </rPh>
    <rPh sb="39" eb="41">
      <t>バアイ</t>
    </rPh>
    <rPh sb="42" eb="44">
      <t>キンガク</t>
    </rPh>
    <rPh sb="44" eb="45">
      <t>ラン</t>
    </rPh>
    <rPh sb="50" eb="52">
      <t>ニュウリョク</t>
    </rPh>
    <phoneticPr fontId="6"/>
  </si>
  <si>
    <t>工事用看板の設置（場内･外を問わず）に要した費用を入力します。</t>
    <rPh sb="0" eb="3">
      <t>コウジヨウ</t>
    </rPh>
    <rPh sb="3" eb="5">
      <t>カンバン</t>
    </rPh>
    <rPh sb="6" eb="8">
      <t>セッチ</t>
    </rPh>
    <rPh sb="9" eb="11">
      <t>ジョウナイ</t>
    </rPh>
    <rPh sb="12" eb="13">
      <t>ソト</t>
    </rPh>
    <rPh sb="14" eb="15">
      <t>ト</t>
    </rPh>
    <rPh sb="19" eb="20">
      <t>ヨウ</t>
    </rPh>
    <rPh sb="22" eb="24">
      <t>ヒヨウ</t>
    </rPh>
    <rPh sb="25" eb="27">
      <t>ニュウリョク</t>
    </rPh>
    <phoneticPr fontId="6"/>
  </si>
  <si>
    <t>-1 安全標識</t>
    <rPh sb="3" eb="5">
      <t>アンゼン</t>
    </rPh>
    <rPh sb="5" eb="7">
      <t>ヒョウシキ</t>
    </rPh>
    <phoneticPr fontId="6"/>
  </si>
  <si>
    <t>消火器等の消火設備の設置等（場内･外を問わず）に要した費用を入力します。</t>
    <rPh sb="0" eb="3">
      <t>ショウカキ</t>
    </rPh>
    <rPh sb="3" eb="4">
      <t>ナド</t>
    </rPh>
    <rPh sb="5" eb="7">
      <t>ショウカ</t>
    </rPh>
    <rPh sb="7" eb="9">
      <t>セツビ</t>
    </rPh>
    <rPh sb="10" eb="12">
      <t>セッチ</t>
    </rPh>
    <rPh sb="12" eb="13">
      <t>ナド</t>
    </rPh>
    <rPh sb="24" eb="25">
      <t>ヨウ</t>
    </rPh>
    <rPh sb="27" eb="29">
      <t>ヒヨウ</t>
    </rPh>
    <rPh sb="30" eb="32">
      <t>ニュウリョク</t>
    </rPh>
    <phoneticPr fontId="6"/>
  </si>
  <si>
    <t>安全確保のため、看板等を設置（場内･外を問わず）するために要した費用を入力します。</t>
    <rPh sb="0" eb="2">
      <t>アンゼン</t>
    </rPh>
    <rPh sb="2" eb="4">
      <t>カクホ</t>
    </rPh>
    <rPh sb="26" eb="28">
      <t>カンバン</t>
    </rPh>
    <rPh sb="28" eb="29">
      <t>ナド</t>
    </rPh>
    <rPh sb="30" eb="32">
      <t>セッチ</t>
    </rPh>
    <rPh sb="37" eb="38">
      <t>ヨウヒヨウニュウリョク</t>
    </rPh>
    <phoneticPr fontId="6"/>
  </si>
  <si>
    <t>-3 安全管理･合図等の要員</t>
    <rPh sb="3" eb="5">
      <t>アンゼン</t>
    </rPh>
    <rPh sb="5" eb="7">
      <t>カンリ</t>
    </rPh>
    <rPh sb="8" eb="10">
      <t>アイズ</t>
    </rPh>
    <rPh sb="10" eb="11">
      <t>トウ</t>
    </rPh>
    <rPh sb="12" eb="14">
      <t>ヨウイン</t>
    </rPh>
    <phoneticPr fontId="6"/>
  </si>
  <si>
    <t>人</t>
    <rPh sb="0" eb="1">
      <t>ヒト</t>
    </rPh>
    <phoneticPr fontId="6"/>
  </si>
  <si>
    <t>交通誘導員Ａの延人･日</t>
    <rPh sb="7" eb="8">
      <t>ノベ</t>
    </rPh>
    <rPh sb="8" eb="9">
      <t>ヒト</t>
    </rPh>
    <rPh sb="10" eb="11">
      <t>ニチ</t>
    </rPh>
    <phoneticPr fontId="6"/>
  </si>
  <si>
    <t>交通誘導員Ｂの延人･日</t>
    <rPh sb="7" eb="8">
      <t>ノベ</t>
    </rPh>
    <rPh sb="8" eb="9">
      <t>ヒト</t>
    </rPh>
    <rPh sb="10" eb="11">
      <t>ニチ</t>
    </rPh>
    <phoneticPr fontId="6"/>
  </si>
  <si>
    <t>交通誘導員Ｂとは：交通の誘導に従事するもので、交通誘導員Ａ以外のもの</t>
    <rPh sb="9" eb="11">
      <t>コウツウ</t>
    </rPh>
    <rPh sb="12" eb="14">
      <t>ユウドウ</t>
    </rPh>
    <rPh sb="15" eb="17">
      <t>ジュウジ</t>
    </rPh>
    <rPh sb="23" eb="25">
      <t>コウツウ</t>
    </rPh>
    <rPh sb="25" eb="27">
      <t>ユウドウ</t>
    </rPh>
    <rPh sb="27" eb="28">
      <t>イン</t>
    </rPh>
    <rPh sb="29" eb="31">
      <t>イガイ</t>
    </rPh>
    <phoneticPr fontId="6"/>
  </si>
  <si>
    <t>交通誘導員Ａとは：交通誘導警備業務に係る「一級検定合格警備員」又は「二級検定合格警備員」のもの</t>
    <rPh sb="9" eb="11">
      <t>コウツウ</t>
    </rPh>
    <rPh sb="11" eb="13">
      <t>ユウドウ</t>
    </rPh>
    <rPh sb="13" eb="15">
      <t>ケイビ</t>
    </rPh>
    <rPh sb="15" eb="17">
      <t>ギョウム</t>
    </rPh>
    <rPh sb="18" eb="19">
      <t>カカ</t>
    </rPh>
    <rPh sb="21" eb="23">
      <t>イッキュウ</t>
    </rPh>
    <rPh sb="23" eb="25">
      <t>ケンテイ</t>
    </rPh>
    <rPh sb="25" eb="27">
      <t>ゴウカク</t>
    </rPh>
    <rPh sb="27" eb="30">
      <t>ケイビイン</t>
    </rPh>
    <rPh sb="31" eb="32">
      <t>マタ</t>
    </rPh>
    <rPh sb="34" eb="35">
      <t>ニ</t>
    </rPh>
    <phoneticPr fontId="6"/>
  </si>
  <si>
    <t>警備員の延人･日</t>
    <rPh sb="0" eb="3">
      <t>ケイビイン</t>
    </rPh>
    <rPh sb="4" eb="5">
      <t>ノベ</t>
    </rPh>
    <rPh sb="5" eb="6">
      <t>ヒト</t>
    </rPh>
    <rPh sb="7" eb="8">
      <t>ニチ</t>
    </rPh>
    <phoneticPr fontId="6"/>
  </si>
  <si>
    <t>警備員とは：警備に従事するもの（交通誘導は行わないもの）警備と交通誘導が兼務の場合、ｳｴｲﾄの大きいほうに入力します</t>
    <rPh sb="0" eb="3">
      <t>ケイビイン</t>
    </rPh>
    <rPh sb="6" eb="8">
      <t>ケイビ</t>
    </rPh>
    <rPh sb="9" eb="11">
      <t>ジュウジ</t>
    </rPh>
    <rPh sb="16" eb="18">
      <t>コウツウ</t>
    </rPh>
    <rPh sb="18" eb="20">
      <t>ユウドウ</t>
    </rPh>
    <rPh sb="21" eb="22">
      <t>オコナ</t>
    </rPh>
    <rPh sb="28" eb="30">
      <t>ケイビ</t>
    </rPh>
    <rPh sb="31" eb="33">
      <t>コウツウ</t>
    </rPh>
    <rPh sb="33" eb="35">
      <t>ユウドウ</t>
    </rPh>
    <rPh sb="36" eb="38">
      <t>ケンム</t>
    </rPh>
    <rPh sb="39" eb="41">
      <t>バアイ</t>
    </rPh>
    <rPh sb="47" eb="48">
      <t>オオ</t>
    </rPh>
    <rPh sb="53" eb="55">
      <t>ニュウリョク</t>
    </rPh>
    <phoneticPr fontId="6"/>
  </si>
  <si>
    <t>-4 隣接物等の養生補償復旧</t>
    <rPh sb="3" eb="5">
      <t>リンセツ</t>
    </rPh>
    <rPh sb="5" eb="7">
      <t>ブツナド</t>
    </rPh>
    <rPh sb="8" eb="10">
      <t>ヨウジョウ</t>
    </rPh>
    <rPh sb="10" eb="12">
      <t>ホショウ</t>
    </rPh>
    <rPh sb="12" eb="14">
      <t>フッキュウ</t>
    </rPh>
    <phoneticPr fontId="6"/>
  </si>
  <si>
    <t>地中埋設物、架空施設及び隣地家屋等の養生防護並びに補償復旧に要した費用を入力します</t>
    <rPh sb="0" eb="2">
      <t>チチュウ</t>
    </rPh>
    <rPh sb="2" eb="4">
      <t>マイセツ</t>
    </rPh>
    <rPh sb="4" eb="5">
      <t>ブツ</t>
    </rPh>
    <rPh sb="6" eb="8">
      <t>カクウ</t>
    </rPh>
    <rPh sb="8" eb="10">
      <t>シセツ</t>
    </rPh>
    <rPh sb="10" eb="11">
      <t>オヨ</t>
    </rPh>
    <rPh sb="12" eb="14">
      <t>リンチ</t>
    </rPh>
    <rPh sb="14" eb="16">
      <t>カオク</t>
    </rPh>
    <rPh sb="16" eb="17">
      <t>ナド</t>
    </rPh>
    <rPh sb="18" eb="20">
      <t>ヨウジョウ</t>
    </rPh>
    <rPh sb="20" eb="22">
      <t>ボウゴ</t>
    </rPh>
    <rPh sb="22" eb="23">
      <t>ナラ</t>
    </rPh>
    <rPh sb="25" eb="27">
      <t>ホショウ</t>
    </rPh>
    <rPh sb="27" eb="29">
      <t>フッキュウ</t>
    </rPh>
    <rPh sb="30" eb="31">
      <t>ヨウ</t>
    </rPh>
    <rPh sb="33" eb="35">
      <t>ヒヨウ</t>
    </rPh>
    <rPh sb="36" eb="38">
      <t>ニュウリョク</t>
    </rPh>
    <phoneticPr fontId="6"/>
  </si>
  <si>
    <t>-10-1 その他</t>
    <rPh sb="8" eb="9">
      <t>タ</t>
    </rPh>
    <phoneticPr fontId="6"/>
  </si>
  <si>
    <t>-10-2 その他</t>
    <rPh sb="8" eb="9">
      <t>タ</t>
    </rPh>
    <phoneticPr fontId="6"/>
  </si>
  <si>
    <t>-10-3 その他</t>
    <rPh sb="8" eb="9">
      <t>タ</t>
    </rPh>
    <phoneticPr fontId="6"/>
  </si>
  <si>
    <t>-1～-9の項目以外で工事施設費として計上した金額とその内容を入力します。無い場合は「0」としします</t>
    <rPh sb="6" eb="8">
      <t>コウモク</t>
    </rPh>
    <rPh sb="8" eb="10">
      <t>イガイ</t>
    </rPh>
    <rPh sb="11" eb="13">
      <t>コウジ</t>
    </rPh>
    <rPh sb="13" eb="16">
      <t>シセツヒ</t>
    </rPh>
    <rPh sb="19" eb="21">
      <t>ケイジョウ</t>
    </rPh>
    <rPh sb="23" eb="25">
      <t>キンガク</t>
    </rPh>
    <rPh sb="28" eb="30">
      <t>ナイヨウ</t>
    </rPh>
    <rPh sb="31" eb="33">
      <t>ニュウリョク</t>
    </rPh>
    <rPh sb="37" eb="38">
      <t>ナ</t>
    </rPh>
    <rPh sb="39" eb="41">
      <t>バアイ</t>
    </rPh>
    <phoneticPr fontId="6"/>
  </si>
  <si>
    <t>工事現場、周辺家屋・住民及び通行人（第三者）の安全及び作業環境等に関する環境保全にかかる費用です。</t>
    <rPh sb="0" eb="2">
      <t>コウジ</t>
    </rPh>
    <rPh sb="2" eb="4">
      <t>ゲンバ</t>
    </rPh>
    <rPh sb="5" eb="7">
      <t>シュウヘン</t>
    </rPh>
    <rPh sb="7" eb="9">
      <t>カオク</t>
    </rPh>
    <rPh sb="10" eb="12">
      <t>ジュウミン</t>
    </rPh>
    <rPh sb="12" eb="13">
      <t>オヨ</t>
    </rPh>
    <rPh sb="14" eb="16">
      <t>ツウコウ</t>
    </rPh>
    <rPh sb="16" eb="17">
      <t>ニン</t>
    </rPh>
    <rPh sb="18" eb="21">
      <t>ダイサンシャ</t>
    </rPh>
    <rPh sb="23" eb="25">
      <t>アンゼン</t>
    </rPh>
    <rPh sb="25" eb="26">
      <t>オヨ</t>
    </rPh>
    <rPh sb="27" eb="29">
      <t>サギョウ</t>
    </rPh>
    <rPh sb="29" eb="31">
      <t>カンキョウ</t>
    </rPh>
    <rPh sb="31" eb="32">
      <t>ナド</t>
    </rPh>
    <rPh sb="33" eb="34">
      <t>カン</t>
    </rPh>
    <rPh sb="36" eb="38">
      <t>カンキョウ</t>
    </rPh>
    <rPh sb="38" eb="40">
      <t>ホゼン</t>
    </rPh>
    <rPh sb="44" eb="46">
      <t>ヒヨウ</t>
    </rPh>
    <phoneticPr fontId="6"/>
  </si>
  <si>
    <t>-1 工事用電気料金</t>
    <rPh sb="3" eb="6">
      <t>コウジヨウ</t>
    </rPh>
    <rPh sb="6" eb="8">
      <t>デンキ</t>
    </rPh>
    <rPh sb="8" eb="10">
      <t>リョウキン</t>
    </rPh>
    <phoneticPr fontId="6"/>
  </si>
  <si>
    <t>工事用電力の確保（引き込み負担金）及び照明器具等の電気設備設置等に要した費用を入力します。保守･点検費用を含む</t>
    <rPh sb="0" eb="3">
      <t>コウジヨウ</t>
    </rPh>
    <rPh sb="3" eb="5">
      <t>デンリョク</t>
    </rPh>
    <rPh sb="6" eb="8">
      <t>カクホ</t>
    </rPh>
    <rPh sb="17" eb="18">
      <t>オヨ</t>
    </rPh>
    <rPh sb="19" eb="21">
      <t>ショウメイ</t>
    </rPh>
    <rPh sb="21" eb="23">
      <t>キグ</t>
    </rPh>
    <rPh sb="23" eb="24">
      <t>ナド</t>
    </rPh>
    <rPh sb="25" eb="27">
      <t>デンキ</t>
    </rPh>
    <rPh sb="27" eb="29">
      <t>セツビ</t>
    </rPh>
    <rPh sb="29" eb="31">
      <t>セッチ</t>
    </rPh>
    <rPh sb="31" eb="32">
      <t>ナド</t>
    </rPh>
    <rPh sb="33" eb="34">
      <t>ヨウ</t>
    </rPh>
    <rPh sb="36" eb="38">
      <t>ヒヨウ</t>
    </rPh>
    <rPh sb="39" eb="41">
      <t>ニュウリョク</t>
    </rPh>
    <rPh sb="45" eb="47">
      <t>ホシュ</t>
    </rPh>
    <rPh sb="48" eb="50">
      <t>テンケン</t>
    </rPh>
    <rPh sb="50" eb="52">
      <t>ヒヨウ</t>
    </rPh>
    <rPh sb="53" eb="54">
      <t>フク</t>
    </rPh>
    <phoneticPr fontId="6"/>
  </si>
  <si>
    <t>工事用給排水の確保（引き込み負担金）及び給排水設備設置等に要した費用を入力します。保守･点検費用を含む</t>
    <rPh sb="0" eb="3">
      <t>コウジヨウ</t>
    </rPh>
    <rPh sb="3" eb="6">
      <t>キュウハイスイ</t>
    </rPh>
    <rPh sb="7" eb="9">
      <t>カクホ</t>
    </rPh>
    <rPh sb="18" eb="19">
      <t>オヨ</t>
    </rPh>
    <rPh sb="20" eb="23">
      <t>キュウハイスイ</t>
    </rPh>
    <rPh sb="23" eb="25">
      <t>セツビ</t>
    </rPh>
    <rPh sb="25" eb="27">
      <t>セッチ</t>
    </rPh>
    <rPh sb="27" eb="28">
      <t>ナド</t>
    </rPh>
    <rPh sb="29" eb="30">
      <t>ヨウ</t>
    </rPh>
    <rPh sb="32" eb="34">
      <t>ヒヨウ</t>
    </rPh>
    <rPh sb="35" eb="37">
      <t>ニュウリョク</t>
    </rPh>
    <rPh sb="41" eb="43">
      <t>ホシュ</t>
    </rPh>
    <rPh sb="44" eb="46">
      <t>テンケン</t>
    </rPh>
    <rPh sb="46" eb="48">
      <t>ヒヨウ</t>
    </rPh>
    <rPh sb="49" eb="50">
      <t>フク</t>
    </rPh>
    <phoneticPr fontId="6"/>
  </si>
  <si>
    <t>施工中の仮設電気使用料の額を入力します（引き込み負担金は除く)発電機の場合は、その燃料費を入力します</t>
    <rPh sb="0" eb="3">
      <t>セコウチュウ</t>
    </rPh>
    <rPh sb="4" eb="6">
      <t>カセツ</t>
    </rPh>
    <rPh sb="6" eb="8">
      <t>デンキ</t>
    </rPh>
    <rPh sb="8" eb="10">
      <t>シヨウ</t>
    </rPh>
    <rPh sb="10" eb="11">
      <t>リョウ</t>
    </rPh>
    <rPh sb="12" eb="13">
      <t>ガク</t>
    </rPh>
    <rPh sb="14" eb="16">
      <t>ニュウリョク</t>
    </rPh>
    <rPh sb="20" eb="21">
      <t>ヒ</t>
    </rPh>
    <rPh sb="22" eb="23">
      <t>コ</t>
    </rPh>
    <rPh sb="24" eb="27">
      <t>フタンキン</t>
    </rPh>
    <rPh sb="28" eb="29">
      <t>ノゾ</t>
    </rPh>
    <rPh sb="31" eb="34">
      <t>ハツデンキ</t>
    </rPh>
    <rPh sb="35" eb="37">
      <t>バアイ</t>
    </rPh>
    <rPh sb="41" eb="44">
      <t>ネンリョウヒ</t>
    </rPh>
    <rPh sb="45" eb="47">
      <t>ニュウリョク</t>
    </rPh>
    <phoneticPr fontId="6"/>
  </si>
  <si>
    <t>-2 本設受電後の電気使用料</t>
    <rPh sb="3" eb="4">
      <t>ホン</t>
    </rPh>
    <rPh sb="4" eb="5">
      <t>セツ</t>
    </rPh>
    <rPh sb="5" eb="7">
      <t>ジュデン</t>
    </rPh>
    <rPh sb="7" eb="8">
      <t>ゴ</t>
    </rPh>
    <rPh sb="9" eb="11">
      <t>デンキ</t>
    </rPh>
    <rPh sb="11" eb="13">
      <t>シヨウ</t>
    </rPh>
    <rPh sb="13" eb="14">
      <t>リョウ</t>
    </rPh>
    <phoneticPr fontId="6"/>
  </si>
  <si>
    <t>本設受電後に施工等のため使用した電気使用料を入力します。</t>
    <rPh sb="0" eb="2">
      <t>ホンセツ</t>
    </rPh>
    <rPh sb="2" eb="4">
      <t>ジュデン</t>
    </rPh>
    <rPh sb="4" eb="5">
      <t>ゴ</t>
    </rPh>
    <rPh sb="6" eb="9">
      <t>セコウナド</t>
    </rPh>
    <rPh sb="12" eb="14">
      <t>シヨウ</t>
    </rPh>
    <rPh sb="16" eb="18">
      <t>デンキ</t>
    </rPh>
    <rPh sb="18" eb="21">
      <t>シヨウリョウ</t>
    </rPh>
    <rPh sb="22" eb="24">
      <t>ニュウリョク</t>
    </rPh>
    <phoneticPr fontId="6"/>
  </si>
  <si>
    <t>-3 本設受電後の基本料金</t>
    <rPh sb="3" eb="4">
      <t>ホン</t>
    </rPh>
    <rPh sb="4" eb="5">
      <t>セツ</t>
    </rPh>
    <rPh sb="5" eb="7">
      <t>ジュデン</t>
    </rPh>
    <rPh sb="7" eb="8">
      <t>ゴ</t>
    </rPh>
    <rPh sb="9" eb="11">
      <t>キホン</t>
    </rPh>
    <rPh sb="11" eb="13">
      <t>リョウキン</t>
    </rPh>
    <phoneticPr fontId="6"/>
  </si>
  <si>
    <t>使用期間</t>
    <rPh sb="0" eb="2">
      <t>シヨウ</t>
    </rPh>
    <rPh sb="2" eb="4">
      <t>キカン</t>
    </rPh>
    <phoneticPr fontId="6"/>
  </si>
  <si>
    <t>本設受電後から引き渡しまでに必要とした基本料金を入力します。</t>
    <rPh sb="0" eb="2">
      <t>ホンセツ</t>
    </rPh>
    <rPh sb="2" eb="4">
      <t>ジュデン</t>
    </rPh>
    <rPh sb="4" eb="5">
      <t>ゴ</t>
    </rPh>
    <rPh sb="7" eb="8">
      <t>ヒ</t>
    </rPh>
    <rPh sb="9" eb="10">
      <t>ワタ</t>
    </rPh>
    <rPh sb="14" eb="16">
      <t>ヒツヨウ</t>
    </rPh>
    <rPh sb="19" eb="21">
      <t>キホン</t>
    </rPh>
    <rPh sb="21" eb="23">
      <t>リョウキン</t>
    </rPh>
    <rPh sb="24" eb="26">
      <t>ニュウリョク</t>
    </rPh>
    <phoneticPr fontId="6"/>
  </si>
  <si>
    <t>-4 上下水道使用料</t>
    <rPh sb="3" eb="5">
      <t>ジョウゲ</t>
    </rPh>
    <rPh sb="5" eb="7">
      <t>スイドウ</t>
    </rPh>
    <rPh sb="7" eb="10">
      <t>シヨウリョウ</t>
    </rPh>
    <phoneticPr fontId="6"/>
  </si>
  <si>
    <t>-5 ガス使用料</t>
    <rPh sb="5" eb="8">
      <t>シヨウリョウ</t>
    </rPh>
    <phoneticPr fontId="6"/>
  </si>
  <si>
    <t>工事に伴い必要とした上下水道の使用料を入力します（引き込み負担金は除く)</t>
    <rPh sb="0" eb="2">
      <t>コウジ</t>
    </rPh>
    <rPh sb="3" eb="4">
      <t>トモナ</t>
    </rPh>
    <rPh sb="5" eb="7">
      <t>ヒツヨウ</t>
    </rPh>
    <rPh sb="10" eb="12">
      <t>ジョウゲ</t>
    </rPh>
    <rPh sb="12" eb="14">
      <t>スイドウ</t>
    </rPh>
    <rPh sb="15" eb="18">
      <t>シヨウリョウ</t>
    </rPh>
    <rPh sb="19" eb="21">
      <t>ニュウリョク</t>
    </rPh>
    <phoneticPr fontId="6"/>
  </si>
  <si>
    <t>工事に伴い必要としたガスの使用料を入力します。</t>
    <rPh sb="0" eb="2">
      <t>コウジ</t>
    </rPh>
    <rPh sb="3" eb="4">
      <t>トモナ</t>
    </rPh>
    <rPh sb="5" eb="7">
      <t>ヒツヨウ</t>
    </rPh>
    <rPh sb="13" eb="16">
      <t>シヨウリョウ</t>
    </rPh>
    <rPh sb="17" eb="19">
      <t>ニュウリョク</t>
    </rPh>
    <phoneticPr fontId="6"/>
  </si>
  <si>
    <t>-6 上記以外の燃料費</t>
    <rPh sb="3" eb="5">
      <t>ジョウキ</t>
    </rPh>
    <rPh sb="5" eb="7">
      <t>イガイ</t>
    </rPh>
    <rPh sb="8" eb="10">
      <t>ネンリョウ</t>
    </rPh>
    <rPh sb="10" eb="11">
      <t>ヒ</t>
    </rPh>
    <phoneticPr fontId="6"/>
  </si>
  <si>
    <t>工事に伴い必要とした前記以外の燃料（灯油等）に必要とした費用を入力します。</t>
    <rPh sb="0" eb="2">
      <t>コウジ</t>
    </rPh>
    <rPh sb="3" eb="4">
      <t>トモナ</t>
    </rPh>
    <rPh sb="5" eb="7">
      <t>ヒツヨウ</t>
    </rPh>
    <rPh sb="10" eb="12">
      <t>ゼンキ</t>
    </rPh>
    <rPh sb="12" eb="14">
      <t>イガイ</t>
    </rPh>
    <rPh sb="15" eb="17">
      <t>ネンリョウ</t>
    </rPh>
    <rPh sb="18" eb="20">
      <t>トウユ</t>
    </rPh>
    <rPh sb="20" eb="21">
      <t>ナド</t>
    </rPh>
    <rPh sb="23" eb="25">
      <t>ヒツヨウ</t>
    </rPh>
    <rPh sb="28" eb="30">
      <t>ヒヨウ</t>
    </rPh>
    <rPh sb="31" eb="33">
      <t>ニュウリョク</t>
    </rPh>
    <phoneticPr fontId="6"/>
  </si>
  <si>
    <t>-7-1 その他</t>
    <rPh sb="7" eb="8">
      <t>タ</t>
    </rPh>
    <phoneticPr fontId="6"/>
  </si>
  <si>
    <t>-7-2 その他</t>
    <rPh sb="7" eb="8">
      <t>タ</t>
    </rPh>
    <phoneticPr fontId="6"/>
  </si>
  <si>
    <t>-7-3 その他</t>
    <rPh sb="7" eb="8">
      <t>タ</t>
    </rPh>
    <phoneticPr fontId="6"/>
  </si>
  <si>
    <t>-1～-6の項目以外で動力用水光熱費として計上した金額とその内容を入力します。無い場合は「0」としします</t>
    <rPh sb="6" eb="8">
      <t>コウモク</t>
    </rPh>
    <rPh sb="8" eb="10">
      <t>イガイ</t>
    </rPh>
    <rPh sb="11" eb="13">
      <t>ドウリョク</t>
    </rPh>
    <rPh sb="13" eb="15">
      <t>ヨウスイ</t>
    </rPh>
    <rPh sb="15" eb="17">
      <t>コウネツ</t>
    </rPh>
    <rPh sb="17" eb="18">
      <t>ヒ</t>
    </rPh>
    <rPh sb="21" eb="23">
      <t>ケイジョウ</t>
    </rPh>
    <rPh sb="25" eb="27">
      <t>キンガク</t>
    </rPh>
    <rPh sb="30" eb="32">
      <t>ナイヨウ</t>
    </rPh>
    <rPh sb="33" eb="35">
      <t>ニュウリョク</t>
    </rPh>
    <rPh sb="39" eb="40">
      <t>ナ</t>
    </rPh>
    <rPh sb="41" eb="43">
      <t>バアイ</t>
    </rPh>
    <phoneticPr fontId="6"/>
  </si>
  <si>
    <t>-1 屋外の後片付け</t>
    <rPh sb="3" eb="5">
      <t>オクガイ</t>
    </rPh>
    <rPh sb="6" eb="7">
      <t>アト</t>
    </rPh>
    <rPh sb="7" eb="8">
      <t>カタ</t>
    </rPh>
    <rPh sb="8" eb="9">
      <t>ツ</t>
    </rPh>
    <phoneticPr fontId="6"/>
  </si>
  <si>
    <t>屋外とは：現場敷地内及び敷地周辺を含み、後片付けに要した費用を入力します。</t>
    <rPh sb="0" eb="2">
      <t>オクガイ</t>
    </rPh>
    <rPh sb="5" eb="7">
      <t>ゲンバ</t>
    </rPh>
    <rPh sb="7" eb="9">
      <t>シキチ</t>
    </rPh>
    <rPh sb="9" eb="10">
      <t>ナイ</t>
    </rPh>
    <rPh sb="10" eb="11">
      <t>オヨ</t>
    </rPh>
    <rPh sb="12" eb="14">
      <t>シキチ</t>
    </rPh>
    <rPh sb="14" eb="16">
      <t>シュウヘン</t>
    </rPh>
    <rPh sb="17" eb="18">
      <t>フク</t>
    </rPh>
    <rPh sb="20" eb="21">
      <t>アト</t>
    </rPh>
    <rPh sb="21" eb="22">
      <t>カタ</t>
    </rPh>
    <rPh sb="22" eb="23">
      <t>ツ</t>
    </rPh>
    <rPh sb="25" eb="26">
      <t>ヨウ</t>
    </rPh>
    <rPh sb="28" eb="30">
      <t>ヒヨウ</t>
    </rPh>
    <rPh sb="31" eb="33">
      <t>ニュウリョク</t>
    </rPh>
    <phoneticPr fontId="6"/>
  </si>
  <si>
    <t>-2 上記に伴う処理費</t>
    <rPh sb="3" eb="5">
      <t>ジョウキ</t>
    </rPh>
    <rPh sb="6" eb="7">
      <t>トモナ</t>
    </rPh>
    <rPh sb="8" eb="10">
      <t>ショリ</t>
    </rPh>
    <rPh sb="10" eb="11">
      <t>ヒ</t>
    </rPh>
    <phoneticPr fontId="6"/>
  </si>
  <si>
    <t>前記で発生したゴミ等の処分に要した費用を入力します。（現場内で発生した生活ゴミ等も含みます）</t>
    <rPh sb="0" eb="2">
      <t>ゼンキ</t>
    </rPh>
    <rPh sb="3" eb="5">
      <t>ハッセイ</t>
    </rPh>
    <rPh sb="9" eb="10">
      <t>ナド</t>
    </rPh>
    <rPh sb="11" eb="13">
      <t>ショブン</t>
    </rPh>
    <rPh sb="14" eb="15">
      <t>ヨウ</t>
    </rPh>
    <rPh sb="17" eb="19">
      <t>ヒヨウ</t>
    </rPh>
    <rPh sb="20" eb="22">
      <t>ニュウリョク</t>
    </rPh>
    <rPh sb="27" eb="29">
      <t>ゲンバ</t>
    </rPh>
    <rPh sb="29" eb="30">
      <t>ナイ</t>
    </rPh>
    <rPh sb="31" eb="33">
      <t>ハッセイ</t>
    </rPh>
    <rPh sb="35" eb="37">
      <t>セイカツ</t>
    </rPh>
    <rPh sb="39" eb="40">
      <t>ナド</t>
    </rPh>
    <rPh sb="41" eb="42">
      <t>フク</t>
    </rPh>
    <phoneticPr fontId="6"/>
  </si>
  <si>
    <t>-3 除雪</t>
    <rPh sb="3" eb="5">
      <t>ジョセツ</t>
    </rPh>
    <phoneticPr fontId="6"/>
  </si>
  <si>
    <t>現場構内の除雪に要した費用を入力します。（除雪した雪を場外に搬出処分した場合は、その費用も含みます。）</t>
    <rPh sb="0" eb="2">
      <t>ゲンバ</t>
    </rPh>
    <rPh sb="2" eb="4">
      <t>コウナイ</t>
    </rPh>
    <rPh sb="5" eb="7">
      <t>ジョセツ</t>
    </rPh>
    <rPh sb="8" eb="9">
      <t>ヨウ</t>
    </rPh>
    <rPh sb="11" eb="13">
      <t>ヒヨウ</t>
    </rPh>
    <rPh sb="14" eb="16">
      <t>ニュウリョク</t>
    </rPh>
    <rPh sb="21" eb="23">
      <t>ジョセツ</t>
    </rPh>
    <rPh sb="25" eb="26">
      <t>ユキ</t>
    </rPh>
    <rPh sb="27" eb="29">
      <t>ジョウガイ</t>
    </rPh>
    <rPh sb="30" eb="32">
      <t>ハンシュツ</t>
    </rPh>
    <rPh sb="32" eb="34">
      <t>ショブン</t>
    </rPh>
    <rPh sb="36" eb="38">
      <t>バアイ</t>
    </rPh>
    <rPh sb="42" eb="44">
      <t>ヒヨウ</t>
    </rPh>
    <rPh sb="45" eb="46">
      <t>フク</t>
    </rPh>
    <phoneticPr fontId="6"/>
  </si>
  <si>
    <t>-4-1 その他</t>
    <rPh sb="7" eb="8">
      <t>タ</t>
    </rPh>
    <phoneticPr fontId="6"/>
  </si>
  <si>
    <t>-4-2 その他</t>
    <rPh sb="7" eb="8">
      <t>タ</t>
    </rPh>
    <phoneticPr fontId="6"/>
  </si>
  <si>
    <t>-4-3 その他</t>
    <rPh sb="7" eb="8">
      <t>タ</t>
    </rPh>
    <phoneticPr fontId="6"/>
  </si>
  <si>
    <t>-1～-3の項目以外で屋外整理清掃費として計上した金額とその内容を入力します。無い場合は「0」としします</t>
    <rPh sb="6" eb="8">
      <t>コウモク</t>
    </rPh>
    <rPh sb="8" eb="10">
      <t>イガイ</t>
    </rPh>
    <rPh sb="11" eb="13">
      <t>オクガイ</t>
    </rPh>
    <rPh sb="13" eb="15">
      <t>セイリ</t>
    </rPh>
    <rPh sb="15" eb="17">
      <t>セイソウ</t>
    </rPh>
    <rPh sb="17" eb="18">
      <t>ヒ</t>
    </rPh>
    <rPh sb="21" eb="23">
      <t>ケイジョウ</t>
    </rPh>
    <rPh sb="25" eb="27">
      <t>キンガク</t>
    </rPh>
    <rPh sb="30" eb="32">
      <t>ナイヨウ</t>
    </rPh>
    <rPh sb="33" eb="35">
      <t>ニュウリョク</t>
    </rPh>
    <rPh sb="39" eb="40">
      <t>ナ</t>
    </rPh>
    <rPh sb="41" eb="43">
      <t>バアイ</t>
    </rPh>
    <phoneticPr fontId="6"/>
  </si>
  <si>
    <t>⑥とりこわし工事に伴う発生材の処分費を入力します。ｱｽﾍﾞｽﾄ処理に要した費用を除く</t>
    <rPh sb="6" eb="8">
      <t>コウジ</t>
    </rPh>
    <rPh sb="9" eb="10">
      <t>トモナ</t>
    </rPh>
    <rPh sb="11" eb="14">
      <t>ハッセイザイ</t>
    </rPh>
    <rPh sb="15" eb="17">
      <t>ショブン</t>
    </rPh>
    <rPh sb="17" eb="18">
      <t>ヒ</t>
    </rPh>
    <rPh sb="19" eb="21">
      <t>ニュウリョク</t>
    </rPh>
    <rPh sb="31" eb="33">
      <t>ショリ</t>
    </rPh>
    <rPh sb="34" eb="35">
      <t>ヨウ</t>
    </rPh>
    <rPh sb="37" eb="39">
      <t>ヒヨウ</t>
    </rPh>
    <rPh sb="40" eb="41">
      <t>ノゾ</t>
    </rPh>
    <phoneticPr fontId="6"/>
  </si>
  <si>
    <t>改修工事等の部分的撤去が工事に含まれている場合の撤去に伴う発生材の処分費を入力します。発生材の運搬は含みません。</t>
    <rPh sb="0" eb="2">
      <t>カイシュウ</t>
    </rPh>
    <rPh sb="2" eb="4">
      <t>コウジ</t>
    </rPh>
    <rPh sb="4" eb="5">
      <t>ナド</t>
    </rPh>
    <rPh sb="6" eb="9">
      <t>ブブンテキ</t>
    </rPh>
    <rPh sb="9" eb="11">
      <t>テッキョ</t>
    </rPh>
    <rPh sb="12" eb="14">
      <t>コウジ</t>
    </rPh>
    <rPh sb="15" eb="16">
      <t>フク</t>
    </rPh>
    <rPh sb="21" eb="23">
      <t>バアイ</t>
    </rPh>
    <rPh sb="24" eb="26">
      <t>テッキョ</t>
    </rPh>
    <rPh sb="27" eb="28">
      <t>トモナ</t>
    </rPh>
    <rPh sb="29" eb="32">
      <t>ハッセイザイ</t>
    </rPh>
    <rPh sb="33" eb="35">
      <t>ショブン</t>
    </rPh>
    <rPh sb="35" eb="36">
      <t>ヒ</t>
    </rPh>
    <rPh sb="37" eb="39">
      <t>ニュウリョク</t>
    </rPh>
    <rPh sb="43" eb="46">
      <t>ハッセイザイ</t>
    </rPh>
    <rPh sb="47" eb="49">
      <t>ウンパン</t>
    </rPh>
    <rPh sb="50" eb="51">
      <t>フク</t>
    </rPh>
    <phoneticPr fontId="6"/>
  </si>
  <si>
    <t>杭工事に伴う残土（産業廃棄物含む）の処分に要した費用を入力します。発生材の運搬は含みません。</t>
    <rPh sb="0" eb="3">
      <t>クイコウジ</t>
    </rPh>
    <rPh sb="4" eb="5">
      <t>トモナ</t>
    </rPh>
    <rPh sb="6" eb="8">
      <t>ザンド</t>
    </rPh>
    <rPh sb="9" eb="11">
      <t>サンギョウ</t>
    </rPh>
    <rPh sb="11" eb="14">
      <t>ハイキブツ</t>
    </rPh>
    <rPh sb="14" eb="15">
      <t>フク</t>
    </rPh>
    <rPh sb="18" eb="20">
      <t>ショブン</t>
    </rPh>
    <rPh sb="21" eb="22">
      <t>ヨウ</t>
    </rPh>
    <rPh sb="24" eb="26">
      <t>ヒヨウ</t>
    </rPh>
    <rPh sb="27" eb="29">
      <t>ニュウリョク</t>
    </rPh>
    <rPh sb="33" eb="36">
      <t>ハッセイザイ</t>
    </rPh>
    <rPh sb="37" eb="39">
      <t>ウンパン</t>
    </rPh>
    <rPh sb="40" eb="41">
      <t>フク</t>
    </rPh>
    <phoneticPr fontId="6"/>
  </si>
  <si>
    <t>建設発生土等の処分に要した費用を入力します。発生材の運搬は含みません。</t>
    <rPh sb="0" eb="2">
      <t>ケンセツ</t>
    </rPh>
    <rPh sb="2" eb="5">
      <t>ハッセイド</t>
    </rPh>
    <rPh sb="5" eb="6">
      <t>ナド</t>
    </rPh>
    <rPh sb="7" eb="9">
      <t>ショブン</t>
    </rPh>
    <rPh sb="10" eb="11">
      <t>ヨウ</t>
    </rPh>
    <rPh sb="13" eb="15">
      <t>ヒヨウ</t>
    </rPh>
    <rPh sb="16" eb="18">
      <t>ニュウリョク</t>
    </rPh>
    <rPh sb="22" eb="25">
      <t>ハッセイザイ</t>
    </rPh>
    <rPh sb="26" eb="28">
      <t>ウンパン</t>
    </rPh>
    <rPh sb="29" eb="30">
      <t>フク</t>
    </rPh>
    <phoneticPr fontId="6"/>
  </si>
  <si>
    <t>入　　力　　欄</t>
    <phoneticPr fontId="6"/>
  </si>
  <si>
    <t>（移動式揚重機）</t>
    <rPh sb="1" eb="3">
      <t>イドウ</t>
    </rPh>
    <rPh sb="3" eb="4">
      <t>シキ</t>
    </rPh>
    <rPh sb="4" eb="7">
      <t>ヨウジュウキ</t>
    </rPh>
    <phoneticPr fontId="6"/>
  </si>
  <si>
    <t>（定置式揚重機）</t>
    <rPh sb="1" eb="3">
      <t>テイチ</t>
    </rPh>
    <rPh sb="3" eb="4">
      <t>シキ</t>
    </rPh>
    <rPh sb="4" eb="7">
      <t>ヨウジュウキ</t>
    </rPh>
    <phoneticPr fontId="6"/>
  </si>
  <si>
    <t>低床ジブクレーン（固定型）</t>
    <rPh sb="0" eb="2">
      <t>テイショウ</t>
    </rPh>
    <rPh sb="9" eb="11">
      <t>コテイ</t>
    </rPh>
    <rPh sb="11" eb="12">
      <t>カタ</t>
    </rPh>
    <phoneticPr fontId="6"/>
  </si>
  <si>
    <t>低床ジブクレーン（走行型）</t>
    <rPh sb="0" eb="2">
      <t>テイショウ</t>
    </rPh>
    <rPh sb="9" eb="11">
      <t>ソウコウ</t>
    </rPh>
    <rPh sb="11" eb="12">
      <t>ガタ</t>
    </rPh>
    <rPh sb="12" eb="13">
      <t>コケイ</t>
    </rPh>
    <phoneticPr fontId="6"/>
  </si>
  <si>
    <t>その他</t>
    <rPh sb="2" eb="3">
      <t>タ</t>
    </rPh>
    <phoneticPr fontId="6"/>
  </si>
  <si>
    <t>無</t>
    <rPh sb="0" eb="1">
      <t>ナシ</t>
    </rPh>
    <phoneticPr fontId="6"/>
  </si>
  <si>
    <t>定置式揚重機の種類をプルダウンで選択してください。種類は、３種類まで選択できます。</t>
    <rPh sb="0" eb="2">
      <t>テイチ</t>
    </rPh>
    <rPh sb="2" eb="3">
      <t>シキ</t>
    </rPh>
    <rPh sb="3" eb="6">
      <t>ヨウジュウキ</t>
    </rPh>
    <rPh sb="7" eb="9">
      <t>シュルイ</t>
    </rPh>
    <rPh sb="16" eb="18">
      <t>センタク</t>
    </rPh>
    <rPh sb="25" eb="27">
      <t>シュルイ</t>
    </rPh>
    <rPh sb="30" eb="32">
      <t>シュルイ</t>
    </rPh>
    <rPh sb="34" eb="36">
      <t>センタク</t>
    </rPh>
    <phoneticPr fontId="6"/>
  </si>
  <si>
    <t>傾斜ｼﾞﾌﾞ式ﾀﾜｰｸﾚｰﾝ(ﾏｽﾄｸﾗｲﾐﾝｸﾞ方式)</t>
    <rPh sb="0" eb="2">
      <t>ケイシャ</t>
    </rPh>
    <rPh sb="6" eb="7">
      <t>シキ</t>
    </rPh>
    <rPh sb="25" eb="27">
      <t>ホウシキ</t>
    </rPh>
    <phoneticPr fontId="6"/>
  </si>
  <si>
    <t>傾斜ｼﾞﾌﾞ式ﾀﾜｰｸﾚｰﾝ(ﾌﾛｱｸﾗｲﾐﾝｸﾞ方式)</t>
    <rPh sb="0" eb="2">
      <t>ケイシャ</t>
    </rPh>
    <rPh sb="6" eb="7">
      <t>シキ</t>
    </rPh>
    <rPh sb="25" eb="27">
      <t>ホウシキ</t>
    </rPh>
    <phoneticPr fontId="6"/>
  </si>
  <si>
    <t>上記で「その他」を選択した場合、定置式揚重機の種類を入力してください。</t>
    <rPh sb="0" eb="2">
      <t>ジョウキ</t>
    </rPh>
    <rPh sb="6" eb="7">
      <t>タ</t>
    </rPh>
    <rPh sb="9" eb="11">
      <t>センタク</t>
    </rPh>
    <rPh sb="13" eb="15">
      <t>バアイ</t>
    </rPh>
    <rPh sb="16" eb="18">
      <t>テイチ</t>
    </rPh>
    <rPh sb="18" eb="19">
      <t>シキ</t>
    </rPh>
    <rPh sb="19" eb="22">
      <t>ヨウジュウキ</t>
    </rPh>
    <rPh sb="23" eb="25">
      <t>シュルイ</t>
    </rPh>
    <rPh sb="26" eb="28">
      <t>ニュウリョク</t>
    </rPh>
    <phoneticPr fontId="6"/>
  </si>
  <si>
    <t>揚重機の選定は、揚重機を解体するための揚重機を含みます。</t>
    <rPh sb="0" eb="3">
      <t>ヨウジュウキ</t>
    </rPh>
    <rPh sb="4" eb="6">
      <t>センテイ</t>
    </rPh>
    <rPh sb="8" eb="11">
      <t>ヨウジュウキ</t>
    </rPh>
    <rPh sb="12" eb="14">
      <t>カイタイ</t>
    </rPh>
    <rPh sb="19" eb="22">
      <t>ヨウジュウキ</t>
    </rPh>
    <rPh sb="23" eb="24">
      <t>フク</t>
    </rPh>
    <phoneticPr fontId="6"/>
  </si>
  <si>
    <t>移動式揚重機の種類をプルダウンで選択してください。種類は、３種類まで選択できます。</t>
    <rPh sb="0" eb="2">
      <t>イドウ</t>
    </rPh>
    <rPh sb="2" eb="3">
      <t>シキ</t>
    </rPh>
    <rPh sb="3" eb="6">
      <t>ヨウジュウキ</t>
    </rPh>
    <rPh sb="7" eb="9">
      <t>シュルイ</t>
    </rPh>
    <rPh sb="16" eb="18">
      <t>センタク</t>
    </rPh>
    <rPh sb="25" eb="27">
      <t>シュルイ</t>
    </rPh>
    <rPh sb="30" eb="32">
      <t>シュルイ</t>
    </rPh>
    <rPh sb="34" eb="36">
      <t>センタク</t>
    </rPh>
    <phoneticPr fontId="6"/>
  </si>
  <si>
    <t>上記で「その他」を選択した場合、移動式揚重機の種類を入力してください。</t>
    <rPh sb="0" eb="2">
      <t>ジョウキ</t>
    </rPh>
    <rPh sb="6" eb="7">
      <t>タ</t>
    </rPh>
    <rPh sb="9" eb="11">
      <t>センタク</t>
    </rPh>
    <rPh sb="13" eb="15">
      <t>バアイ</t>
    </rPh>
    <rPh sb="16" eb="18">
      <t>イドウ</t>
    </rPh>
    <rPh sb="18" eb="19">
      <t>シキ</t>
    </rPh>
    <rPh sb="19" eb="22">
      <t>ヨウジュウキ</t>
    </rPh>
    <rPh sb="23" eb="25">
      <t>シュルイ</t>
    </rPh>
    <rPh sb="26" eb="28">
      <t>ニュウリョク</t>
    </rPh>
    <phoneticPr fontId="6"/>
  </si>
  <si>
    <t>ｸﾛｰﾗｰｸﾚｰﾝ(起伏ｼﾞﾌﾞ仕様)</t>
    <rPh sb="10" eb="12">
      <t>キフク</t>
    </rPh>
    <rPh sb="16" eb="18">
      <t>シヨウ</t>
    </rPh>
    <phoneticPr fontId="6"/>
  </si>
  <si>
    <t>ｸﾛｰﾗｰｸﾚｰﾝ(ﾀﾜｰ(ﾗｯﾌｨﾝｸﾞ)仕様)</t>
    <rPh sb="22" eb="24">
      <t>シヨウ</t>
    </rPh>
    <phoneticPr fontId="6"/>
  </si>
  <si>
    <t>ﾗﾌﾃﾚｰﾝ(ﾗﾌﾀｰ)ｸﾚｰﾝ</t>
    <phoneticPr fontId="6"/>
  </si>
  <si>
    <t>ｵｰﾙﾃﾚｰﾝ(ｵﾙﾀｰ)ｸﾚｰﾝ</t>
    <phoneticPr fontId="6"/>
  </si>
  <si>
    <t>ﾄﾗｯｸｸﾚｰﾝ</t>
    <phoneticPr fontId="6"/>
  </si>
  <si>
    <t>小型(ﾐﾆ)ｸﾛｰﾗｰｸﾚｰﾝ</t>
    <rPh sb="0" eb="2">
      <t>コガタ</t>
    </rPh>
    <phoneticPr fontId="6"/>
  </si>
  <si>
    <t>小型ｸﾚｰﾝ(ｶﾆｸｸﾚｰﾝ)</t>
    <rPh sb="0" eb="2">
      <t>コガタ</t>
    </rPh>
    <phoneticPr fontId="6"/>
  </si>
  <si>
    <t>吊上げ荷重は、移動式揚重機の種類別に４種類まで入力できます。</t>
    <rPh sb="0" eb="2">
      <t>ツリア</t>
    </rPh>
    <rPh sb="3" eb="5">
      <t>カジュウ</t>
    </rPh>
    <rPh sb="7" eb="9">
      <t>イドウ</t>
    </rPh>
    <rPh sb="16" eb="17">
      <t>ベツ</t>
    </rPh>
    <rPh sb="19" eb="21">
      <t>シュルイ</t>
    </rPh>
    <rPh sb="23" eb="25">
      <t>ニュウリョク</t>
    </rPh>
    <phoneticPr fontId="6"/>
  </si>
  <si>
    <t>上記で選定した移動式揚重機の吊上げ荷重別の「設置台数(台)」「設置日数(日)」「吊上げ荷重(ｔ)」を記入して下さい。</t>
    <rPh sb="0" eb="2">
      <t>ジョウキ</t>
    </rPh>
    <rPh sb="3" eb="5">
      <t>センテイ</t>
    </rPh>
    <rPh sb="7" eb="9">
      <t>イドウ</t>
    </rPh>
    <rPh sb="9" eb="10">
      <t>シキ</t>
    </rPh>
    <rPh sb="10" eb="13">
      <t>ヨウジュウキ</t>
    </rPh>
    <rPh sb="14" eb="16">
      <t>ツリア</t>
    </rPh>
    <rPh sb="17" eb="19">
      <t>カジュウ</t>
    </rPh>
    <rPh sb="19" eb="20">
      <t>ベツ</t>
    </rPh>
    <rPh sb="22" eb="24">
      <t>セッチ</t>
    </rPh>
    <rPh sb="24" eb="26">
      <t>ダイスウ</t>
    </rPh>
    <rPh sb="27" eb="28">
      <t>ダイ</t>
    </rPh>
    <rPh sb="31" eb="33">
      <t>セッチ</t>
    </rPh>
    <rPh sb="33" eb="35">
      <t>ニッスウ</t>
    </rPh>
    <rPh sb="35" eb="38">
      <t>ニチ</t>
    </rPh>
    <rPh sb="36" eb="37">
      <t>ニチ</t>
    </rPh>
    <rPh sb="40" eb="41">
      <t>ツ</t>
    </rPh>
    <rPh sb="41" eb="42">
      <t>ア</t>
    </rPh>
    <rPh sb="43" eb="45">
      <t>カジュウ</t>
    </rPh>
    <rPh sb="50" eb="52">
      <t>キニュウ</t>
    </rPh>
    <rPh sb="54" eb="55">
      <t>クダ</t>
    </rPh>
    <phoneticPr fontId="6"/>
  </si>
  <si>
    <t>円</t>
    <rPh sb="0" eb="1">
      <t>エン</t>
    </rPh>
    <phoneticPr fontId="6"/>
  </si>
  <si>
    <t>移動式揚重機の「設置、運用、撤去」に要した費用の総額を入力します。（消費税は含まない）</t>
    <rPh sb="0" eb="2">
      <t>イドウ</t>
    </rPh>
    <rPh sb="2" eb="3">
      <t>シキ</t>
    </rPh>
    <rPh sb="3" eb="6">
      <t>ヨウジュウキ</t>
    </rPh>
    <rPh sb="8" eb="10">
      <t>セッチ</t>
    </rPh>
    <rPh sb="11" eb="13">
      <t>ウンヨウ</t>
    </rPh>
    <rPh sb="14" eb="16">
      <t>テッキョ</t>
    </rPh>
    <rPh sb="18" eb="19">
      <t>ヨウ</t>
    </rPh>
    <rPh sb="21" eb="23">
      <t>ヒヨウ</t>
    </rPh>
    <rPh sb="24" eb="26">
      <t>ソウガク</t>
    </rPh>
    <rPh sb="27" eb="29">
      <t>ニュウリョク</t>
    </rPh>
    <rPh sb="34" eb="37">
      <t>ショウヒゼイ</t>
    </rPh>
    <rPh sb="38" eb="39">
      <t>フク</t>
    </rPh>
    <phoneticPr fontId="6"/>
  </si>
  <si>
    <t>定置式揚重機の「設置、運用、撤去」に要した費用の総額を入力します。（消費税は含まない）</t>
    <rPh sb="0" eb="2">
      <t>テイチ</t>
    </rPh>
    <rPh sb="2" eb="3">
      <t>シキ</t>
    </rPh>
    <rPh sb="3" eb="6">
      <t>ヨウジュウキ</t>
    </rPh>
    <rPh sb="8" eb="10">
      <t>セッチ</t>
    </rPh>
    <rPh sb="11" eb="13">
      <t>ウンヨウ</t>
    </rPh>
    <rPh sb="14" eb="16">
      <t>テッキョ</t>
    </rPh>
    <rPh sb="18" eb="19">
      <t>ヨウ</t>
    </rPh>
    <rPh sb="21" eb="23">
      <t>ヒヨウ</t>
    </rPh>
    <rPh sb="24" eb="26">
      <t>ソウガク</t>
    </rPh>
    <rPh sb="27" eb="29">
      <t>ニュウリョク</t>
    </rPh>
    <rPh sb="34" eb="37">
      <t>ショウヒゼイ</t>
    </rPh>
    <rPh sb="38" eb="39">
      <t>フク</t>
    </rPh>
    <phoneticPr fontId="6"/>
  </si>
  <si>
    <t>吊上げ荷重とは：そのクレーンが吊上げることのできる最大(フック等の吊具を含む)の荷重</t>
    <rPh sb="0" eb="2">
      <t>ツリア</t>
    </rPh>
    <rPh sb="3" eb="5">
      <t>カジュウ</t>
    </rPh>
    <rPh sb="15" eb="17">
      <t>ツリア</t>
    </rPh>
    <rPh sb="25" eb="27">
      <t>サイダイ</t>
    </rPh>
    <rPh sb="31" eb="32">
      <t>ナド</t>
    </rPh>
    <rPh sb="33" eb="35">
      <t>ツリグ</t>
    </rPh>
    <rPh sb="36" eb="37">
      <t>フク</t>
    </rPh>
    <rPh sb="40" eb="42">
      <t>カジュウ</t>
    </rPh>
    <phoneticPr fontId="6"/>
  </si>
  <si>
    <t>上記で選定した定置式揚重機の定格総荷重別の「設置台数(台)」「設置期間(月)」「定格総荷重(ｔ)」を記入して下さい。</t>
    <rPh sb="0" eb="2">
      <t>ジョウキ</t>
    </rPh>
    <rPh sb="3" eb="5">
      <t>センテイ</t>
    </rPh>
    <rPh sb="7" eb="9">
      <t>テイチ</t>
    </rPh>
    <rPh sb="9" eb="10">
      <t>シキ</t>
    </rPh>
    <rPh sb="10" eb="13">
      <t>ヨウジュウキ</t>
    </rPh>
    <rPh sb="14" eb="16">
      <t>テイカク</t>
    </rPh>
    <rPh sb="16" eb="17">
      <t>ソウ</t>
    </rPh>
    <rPh sb="17" eb="19">
      <t>カジュウ</t>
    </rPh>
    <rPh sb="19" eb="20">
      <t>ベツ</t>
    </rPh>
    <rPh sb="22" eb="24">
      <t>セッチ</t>
    </rPh>
    <rPh sb="24" eb="26">
      <t>ダイスウ</t>
    </rPh>
    <rPh sb="27" eb="28">
      <t>ダイ</t>
    </rPh>
    <rPh sb="31" eb="33">
      <t>セッチ</t>
    </rPh>
    <rPh sb="33" eb="35">
      <t>キカン</t>
    </rPh>
    <rPh sb="36" eb="37">
      <t>ツキ</t>
    </rPh>
    <rPh sb="40" eb="42">
      <t>テイカク</t>
    </rPh>
    <rPh sb="42" eb="43">
      <t>ソウ</t>
    </rPh>
    <rPh sb="43" eb="45">
      <t>カジュウ</t>
    </rPh>
    <rPh sb="50" eb="52">
      <t>キニュウ</t>
    </rPh>
    <rPh sb="54" eb="55">
      <t>クダ</t>
    </rPh>
    <phoneticPr fontId="6"/>
  </si>
  <si>
    <t>定格総荷重は、定置式揚重機の種類別に４種類まで入力できます。</t>
    <rPh sb="0" eb="2">
      <t>テイカク</t>
    </rPh>
    <rPh sb="2" eb="3">
      <t>ソウ</t>
    </rPh>
    <rPh sb="3" eb="5">
      <t>カジュウ</t>
    </rPh>
    <rPh sb="16" eb="17">
      <t>ベツ</t>
    </rPh>
    <rPh sb="19" eb="21">
      <t>シュルイ</t>
    </rPh>
    <rPh sb="23" eb="25">
      <t>ニュウリョク</t>
    </rPh>
    <phoneticPr fontId="6"/>
  </si>
  <si>
    <t>定格総荷重とは：クレーンの条件に応じた吊上げることのできる、フック等の吊具を含んだ荷重</t>
    <rPh sb="0" eb="2">
      <t>テイカク</t>
    </rPh>
    <rPh sb="2" eb="3">
      <t>ソウ</t>
    </rPh>
    <rPh sb="3" eb="5">
      <t>カジュウ</t>
    </rPh>
    <rPh sb="13" eb="15">
      <t>ジョウケン</t>
    </rPh>
    <rPh sb="16" eb="17">
      <t>オウ</t>
    </rPh>
    <rPh sb="19" eb="21">
      <t>ツリア</t>
    </rPh>
    <rPh sb="33" eb="34">
      <t>ナド</t>
    </rPh>
    <rPh sb="35" eb="37">
      <t>ツリグ</t>
    </rPh>
    <rPh sb="38" eb="39">
      <t>フク</t>
    </rPh>
    <rPh sb="41" eb="43">
      <t>カジュウ</t>
    </rPh>
    <phoneticPr fontId="6"/>
  </si>
  <si>
    <t>-2 測量機械器具</t>
    <rPh sb="3" eb="5">
      <t>ソクリョウ</t>
    </rPh>
    <rPh sb="5" eb="7">
      <t>キカイ</t>
    </rPh>
    <rPh sb="7" eb="9">
      <t>キグ</t>
    </rPh>
    <phoneticPr fontId="6"/>
  </si>
  <si>
    <t>-1 揚重機機械器具</t>
    <rPh sb="3" eb="6">
      <t>ヨウジュウキ</t>
    </rPh>
    <rPh sb="6" eb="8">
      <t>キカイ</t>
    </rPh>
    <rPh sb="8" eb="10">
      <t>キグ</t>
    </rPh>
    <phoneticPr fontId="6"/>
  </si>
  <si>
    <t>敷地測量等を行った場合の測量機械器具に要した費用（損料）を入力します。外部委託等で人件費が含まれる</t>
    <rPh sb="0" eb="2">
      <t>シキチ</t>
    </rPh>
    <rPh sb="2" eb="5">
      <t>ソクリョウナド</t>
    </rPh>
    <rPh sb="6" eb="7">
      <t>オコナ</t>
    </rPh>
    <rPh sb="9" eb="11">
      <t>バアイ</t>
    </rPh>
    <rPh sb="12" eb="14">
      <t>ソクリョウ</t>
    </rPh>
    <rPh sb="14" eb="16">
      <t>キカイ</t>
    </rPh>
    <rPh sb="16" eb="18">
      <t>キグ</t>
    </rPh>
    <rPh sb="19" eb="20">
      <t>ヨウ</t>
    </rPh>
    <rPh sb="22" eb="24">
      <t>ヒヨウ</t>
    </rPh>
    <rPh sb="25" eb="27">
      <t>ソンリョウ</t>
    </rPh>
    <rPh sb="29" eb="31">
      <t>ニュウリョク</t>
    </rPh>
    <rPh sb="35" eb="37">
      <t>ガイブ</t>
    </rPh>
    <rPh sb="37" eb="39">
      <t>イタク</t>
    </rPh>
    <rPh sb="39" eb="40">
      <t>ナド</t>
    </rPh>
    <rPh sb="41" eb="44">
      <t>ジンケンヒ</t>
    </rPh>
    <rPh sb="45" eb="46">
      <t>フク</t>
    </rPh>
    <phoneticPr fontId="6"/>
  </si>
  <si>
    <t>場合は「1. 共通仮設費に関する事項（1/1）① 準備費-1-1 敷地測量等」に入力します。</t>
    <rPh sb="0" eb="2">
      <t>バアイ</t>
    </rPh>
    <rPh sb="40" eb="42">
      <t>ニュウリョク</t>
    </rPh>
    <phoneticPr fontId="6"/>
  </si>
  <si>
    <t>-3 雑機械器具</t>
    <rPh sb="3" eb="4">
      <t>ザツ</t>
    </rPh>
    <rPh sb="4" eb="6">
      <t>キカイ</t>
    </rPh>
    <rPh sb="6" eb="8">
      <t>キグ</t>
    </rPh>
    <phoneticPr fontId="6"/>
  </si>
  <si>
    <t>作業環境の防災、保全･環境維持、安全･環境点検、用具備品に要した費用(ミスト･粉塵･酸欠防止等の環境対策器具設置含む)</t>
    <rPh sb="0" eb="2">
      <t>サギョウ</t>
    </rPh>
    <rPh sb="2" eb="4">
      <t>カンキョウ</t>
    </rPh>
    <rPh sb="8" eb="10">
      <t>ホゼン</t>
    </rPh>
    <rPh sb="11" eb="13">
      <t>カンキョウ</t>
    </rPh>
    <rPh sb="13" eb="15">
      <t>イジ</t>
    </rPh>
    <rPh sb="16" eb="18">
      <t>アンゼン</t>
    </rPh>
    <rPh sb="19" eb="21">
      <t>カンキョウ</t>
    </rPh>
    <rPh sb="21" eb="23">
      <t>テンケン</t>
    </rPh>
    <rPh sb="24" eb="26">
      <t>ヨウグ</t>
    </rPh>
    <rPh sb="26" eb="28">
      <t>ビヒン</t>
    </rPh>
    <rPh sb="29" eb="30">
      <t>ヨウ</t>
    </rPh>
    <rPh sb="32" eb="34">
      <t>ヒヨウ</t>
    </rPh>
    <rPh sb="42" eb="44">
      <t>サンケツ</t>
    </rPh>
    <rPh sb="44" eb="46">
      <t>ボウシ</t>
    </rPh>
    <phoneticPr fontId="6"/>
  </si>
  <si>
    <t>円</t>
    <rPh sb="0" eb="1">
      <t>エン</t>
    </rPh>
    <phoneticPr fontId="6"/>
  </si>
  <si>
    <t>-6 測定費</t>
    <rPh sb="3" eb="5">
      <t>ソクテイ</t>
    </rPh>
    <rPh sb="5" eb="6">
      <t>ヒ</t>
    </rPh>
    <phoneticPr fontId="6"/>
  </si>
  <si>
    <t>-5-2 安全保安･環境</t>
    <rPh sb="5" eb="7">
      <t>アンゼン</t>
    </rPh>
    <rPh sb="7" eb="9">
      <t>ホアン</t>
    </rPh>
    <rPh sb="10" eb="12">
      <t>カンキョウ</t>
    </rPh>
    <phoneticPr fontId="6"/>
  </si>
  <si>
    <t>-5-1 安全保安･環境</t>
    <rPh sb="5" eb="7">
      <t>アンゼン</t>
    </rPh>
    <rPh sb="7" eb="9">
      <t>ホアン</t>
    </rPh>
    <rPh sb="10" eb="12">
      <t>カンキョウ</t>
    </rPh>
    <phoneticPr fontId="6"/>
  </si>
  <si>
    <t>-1～-6の項目以外で環境安全費として計上した金額とその内容を入力します。無い場合は「0」としします</t>
    <rPh sb="6" eb="8">
      <t>コウモク</t>
    </rPh>
    <rPh sb="8" eb="10">
      <t>イガイ</t>
    </rPh>
    <rPh sb="11" eb="13">
      <t>カンキョウ</t>
    </rPh>
    <rPh sb="13" eb="15">
      <t>アンゼン</t>
    </rPh>
    <rPh sb="15" eb="16">
      <t>ヒ</t>
    </rPh>
    <rPh sb="19" eb="21">
      <t>ケイジョウ</t>
    </rPh>
    <rPh sb="23" eb="25">
      <t>キンガク</t>
    </rPh>
    <rPh sb="28" eb="30">
      <t>ナイヨウ</t>
    </rPh>
    <rPh sb="31" eb="33">
      <t>ニュウリョク</t>
    </rPh>
    <rPh sb="37" eb="38">
      <t>ナ</t>
    </rPh>
    <rPh sb="39" eb="41">
      <t>バアイ</t>
    </rPh>
    <phoneticPr fontId="6"/>
  </si>
  <si>
    <t>地業工事に関する材料･製品に関する試験に要した費用及びその試験内容を入力します。</t>
    <rPh sb="0" eb="2">
      <t>ジギョウ</t>
    </rPh>
    <rPh sb="2" eb="4">
      <t>コウジ</t>
    </rPh>
    <rPh sb="5" eb="6">
      <t>カン</t>
    </rPh>
    <rPh sb="8" eb="10">
      <t>ザイリョウ</t>
    </rPh>
    <rPh sb="11" eb="13">
      <t>セイヒン</t>
    </rPh>
    <rPh sb="14" eb="15">
      <t>カン</t>
    </rPh>
    <rPh sb="17" eb="19">
      <t>シケン</t>
    </rPh>
    <rPh sb="20" eb="21">
      <t>ヨウ</t>
    </rPh>
    <rPh sb="23" eb="25">
      <t>ヒヨウ</t>
    </rPh>
    <rPh sb="25" eb="26">
      <t>オヨ</t>
    </rPh>
    <rPh sb="29" eb="31">
      <t>シケン</t>
    </rPh>
    <rPh sb="31" eb="33">
      <t>ナイヨウ</t>
    </rPh>
    <rPh sb="34" eb="36">
      <t>ニュウリョク</t>
    </rPh>
    <phoneticPr fontId="6"/>
  </si>
  <si>
    <t>その内容</t>
    <rPh sb="2" eb="4">
      <t>ナイヨウ</t>
    </rPh>
    <phoneticPr fontId="6"/>
  </si>
  <si>
    <t>ｺﾝｸﾘｰﾄ工事に関する材料･製品に関する試験に要した費用及びその試験内容を入力します。</t>
    <rPh sb="6" eb="8">
      <t>コウジ</t>
    </rPh>
    <rPh sb="9" eb="10">
      <t>カン</t>
    </rPh>
    <rPh sb="12" eb="14">
      <t>ザイリョウ</t>
    </rPh>
    <rPh sb="15" eb="17">
      <t>セイヒン</t>
    </rPh>
    <rPh sb="18" eb="19">
      <t>カン</t>
    </rPh>
    <rPh sb="21" eb="23">
      <t>シケン</t>
    </rPh>
    <rPh sb="24" eb="25">
      <t>ヨウ</t>
    </rPh>
    <rPh sb="27" eb="29">
      <t>ヒヨウ</t>
    </rPh>
    <rPh sb="29" eb="30">
      <t>オヨ</t>
    </rPh>
    <rPh sb="33" eb="35">
      <t>シケン</t>
    </rPh>
    <rPh sb="35" eb="37">
      <t>ナイヨウ</t>
    </rPh>
    <rPh sb="38" eb="40">
      <t>ニュウリョク</t>
    </rPh>
    <phoneticPr fontId="6"/>
  </si>
  <si>
    <t>鉄骨工事に関する材料･製品に関する試験に要した費用及びその試験内容を入力します。第三者が実施した試験は除く</t>
    <rPh sb="0" eb="2">
      <t>テッコツ</t>
    </rPh>
    <rPh sb="2" eb="4">
      <t>コウジ</t>
    </rPh>
    <rPh sb="5" eb="6">
      <t>カン</t>
    </rPh>
    <rPh sb="8" eb="10">
      <t>ザイリョウ</t>
    </rPh>
    <rPh sb="11" eb="13">
      <t>セイヒン</t>
    </rPh>
    <rPh sb="14" eb="15">
      <t>カン</t>
    </rPh>
    <rPh sb="17" eb="19">
      <t>シケン</t>
    </rPh>
    <rPh sb="20" eb="21">
      <t>ヨウ</t>
    </rPh>
    <rPh sb="23" eb="25">
      <t>ヒヨウ</t>
    </rPh>
    <rPh sb="25" eb="26">
      <t>オヨ</t>
    </rPh>
    <rPh sb="29" eb="31">
      <t>シケン</t>
    </rPh>
    <rPh sb="31" eb="33">
      <t>ナイヨウ</t>
    </rPh>
    <rPh sb="34" eb="36">
      <t>ニュウリョク</t>
    </rPh>
    <phoneticPr fontId="6"/>
  </si>
  <si>
    <t>鉄筋工事に関する材料･製品に関する試験に要した費用及びその試験内容を入力します。第三者が実施した試験は除く</t>
    <rPh sb="0" eb="2">
      <t>テッキン</t>
    </rPh>
    <rPh sb="2" eb="4">
      <t>コウジ</t>
    </rPh>
    <rPh sb="5" eb="6">
      <t>カン</t>
    </rPh>
    <rPh sb="8" eb="10">
      <t>ザイリョウ</t>
    </rPh>
    <rPh sb="11" eb="13">
      <t>セイヒン</t>
    </rPh>
    <rPh sb="14" eb="15">
      <t>カン</t>
    </rPh>
    <rPh sb="17" eb="19">
      <t>シケン</t>
    </rPh>
    <rPh sb="20" eb="21">
      <t>ヨウ</t>
    </rPh>
    <rPh sb="23" eb="25">
      <t>ヒヨウ</t>
    </rPh>
    <rPh sb="25" eb="26">
      <t>オヨ</t>
    </rPh>
    <rPh sb="29" eb="31">
      <t>シケン</t>
    </rPh>
    <rPh sb="31" eb="33">
      <t>ナイヨウ</t>
    </rPh>
    <rPh sb="34" eb="36">
      <t>ニュウリョク</t>
    </rPh>
    <rPh sb="40" eb="43">
      <t>ダイサンシャ</t>
    </rPh>
    <rPh sb="44" eb="46">
      <t>ジッシ</t>
    </rPh>
    <rPh sb="48" eb="50">
      <t>シケン</t>
    </rPh>
    <rPh sb="51" eb="52">
      <t>ノゾ</t>
    </rPh>
    <phoneticPr fontId="6"/>
  </si>
  <si>
    <t>鉄筋工事の圧接部･溶接部等の試験を第三者が実施した場合に要した費用をに入力します。</t>
    <rPh sb="5" eb="7">
      <t>アッセツ</t>
    </rPh>
    <rPh sb="7" eb="8">
      <t>ブ</t>
    </rPh>
    <rPh sb="9" eb="11">
      <t>ヨウセツ</t>
    </rPh>
    <rPh sb="11" eb="12">
      <t>ブ</t>
    </rPh>
    <rPh sb="12" eb="13">
      <t>ナド</t>
    </rPh>
    <rPh sb="14" eb="16">
      <t>シケン</t>
    </rPh>
    <rPh sb="17" eb="20">
      <t>ダイサンシャ</t>
    </rPh>
    <rPh sb="21" eb="23">
      <t>ジッシ</t>
    </rPh>
    <rPh sb="28" eb="29">
      <t>ヨウ</t>
    </rPh>
    <rPh sb="31" eb="33">
      <t>ヒヨウ</t>
    </rPh>
    <phoneticPr fontId="6"/>
  </si>
  <si>
    <t>鉄骨工事の溶接部等の品質試験を第三者が実施した場合に要した費用をに入力します。</t>
    <rPh sb="5" eb="7">
      <t>ヨウセツ</t>
    </rPh>
    <rPh sb="7" eb="8">
      <t>ブ</t>
    </rPh>
    <rPh sb="8" eb="9">
      <t>ナド</t>
    </rPh>
    <rPh sb="10" eb="12">
      <t>ヒンシツ</t>
    </rPh>
    <rPh sb="12" eb="14">
      <t>シケン</t>
    </rPh>
    <rPh sb="15" eb="18">
      <t>ダイサンシャ</t>
    </rPh>
    <rPh sb="19" eb="21">
      <t>ジッシ</t>
    </rPh>
    <rPh sb="26" eb="27">
      <t>ヨウ</t>
    </rPh>
    <rPh sb="29" eb="31">
      <t>ヒヨウ</t>
    </rPh>
    <rPh sb="33" eb="35">
      <t>ニュウリョク</t>
    </rPh>
    <phoneticPr fontId="6"/>
  </si>
  <si>
    <t>ﾀｲﾙ工事に関する材料･製品に関する試験に要した費用及びその試験内容を入力します。</t>
    <rPh sb="3" eb="5">
      <t>コウジ</t>
    </rPh>
    <rPh sb="6" eb="7">
      <t>カン</t>
    </rPh>
    <rPh sb="9" eb="11">
      <t>ザイリョウ</t>
    </rPh>
    <rPh sb="12" eb="14">
      <t>セイヒン</t>
    </rPh>
    <rPh sb="15" eb="16">
      <t>カン</t>
    </rPh>
    <rPh sb="18" eb="20">
      <t>シケン</t>
    </rPh>
    <rPh sb="21" eb="22">
      <t>ヨウ</t>
    </rPh>
    <rPh sb="24" eb="26">
      <t>ヒヨウ</t>
    </rPh>
    <rPh sb="26" eb="27">
      <t>オヨ</t>
    </rPh>
    <rPh sb="30" eb="32">
      <t>シケン</t>
    </rPh>
    <rPh sb="32" eb="34">
      <t>ナイヨウ</t>
    </rPh>
    <rPh sb="35" eb="37">
      <t>ニュウリョク</t>
    </rPh>
    <phoneticPr fontId="6"/>
  </si>
  <si>
    <t>金属工事に関する材料･製品に関する試験に要した費用及びその試験内容を入力します。</t>
    <rPh sb="0" eb="2">
      <t>キンゾク</t>
    </rPh>
    <rPh sb="2" eb="4">
      <t>コウジ</t>
    </rPh>
    <rPh sb="5" eb="6">
      <t>カン</t>
    </rPh>
    <rPh sb="8" eb="10">
      <t>ザイリョウ</t>
    </rPh>
    <rPh sb="11" eb="13">
      <t>セイヒン</t>
    </rPh>
    <rPh sb="14" eb="15">
      <t>カン</t>
    </rPh>
    <rPh sb="17" eb="19">
      <t>シケン</t>
    </rPh>
    <rPh sb="20" eb="21">
      <t>ヨウ</t>
    </rPh>
    <rPh sb="23" eb="25">
      <t>ヒヨウ</t>
    </rPh>
    <rPh sb="25" eb="26">
      <t>オヨ</t>
    </rPh>
    <rPh sb="29" eb="31">
      <t>シケン</t>
    </rPh>
    <rPh sb="31" eb="33">
      <t>ナイヨウ</t>
    </rPh>
    <rPh sb="34" eb="36">
      <t>ニュウリョク</t>
    </rPh>
    <phoneticPr fontId="6"/>
  </si>
  <si>
    <t>PCｶｰﾃﾝｳｫｰﾙ工事に関する材料･製品に関する試験に要した費用及びその試験内容を入力します。</t>
    <rPh sb="10" eb="12">
      <t>コウジ</t>
    </rPh>
    <rPh sb="13" eb="14">
      <t>カン</t>
    </rPh>
    <rPh sb="16" eb="18">
      <t>ザイリョウ</t>
    </rPh>
    <rPh sb="19" eb="21">
      <t>セイヒン</t>
    </rPh>
    <rPh sb="22" eb="23">
      <t>カン</t>
    </rPh>
    <rPh sb="25" eb="27">
      <t>シケン</t>
    </rPh>
    <rPh sb="28" eb="29">
      <t>ヨウ</t>
    </rPh>
    <rPh sb="31" eb="33">
      <t>ヒヨウ</t>
    </rPh>
    <rPh sb="33" eb="34">
      <t>オヨ</t>
    </rPh>
    <rPh sb="37" eb="39">
      <t>シケン</t>
    </rPh>
    <rPh sb="39" eb="41">
      <t>ナイヨウ</t>
    </rPh>
    <rPh sb="42" eb="44">
      <t>ニュウリョク</t>
    </rPh>
    <phoneticPr fontId="6"/>
  </si>
  <si>
    <t>内装(ﾎﾙﾑｱﾙﾃﾞﾋﾄﾞ等)工事に関する材料･製品に関する試験に要した費用及びその試験内容を入力します。</t>
    <rPh sb="0" eb="2">
      <t>ナイソウ</t>
    </rPh>
    <rPh sb="13" eb="14">
      <t>ナド</t>
    </rPh>
    <rPh sb="15" eb="17">
      <t>コウジ</t>
    </rPh>
    <rPh sb="18" eb="19">
      <t>カン</t>
    </rPh>
    <rPh sb="21" eb="23">
      <t>ザイリョウ</t>
    </rPh>
    <rPh sb="24" eb="26">
      <t>セイヒン</t>
    </rPh>
    <rPh sb="27" eb="28">
      <t>カン</t>
    </rPh>
    <rPh sb="30" eb="32">
      <t>シケン</t>
    </rPh>
    <rPh sb="33" eb="34">
      <t>ヨウ</t>
    </rPh>
    <rPh sb="36" eb="38">
      <t>ヒヨウ</t>
    </rPh>
    <rPh sb="38" eb="39">
      <t>オヨ</t>
    </rPh>
    <rPh sb="42" eb="44">
      <t>シケン</t>
    </rPh>
    <rPh sb="44" eb="46">
      <t>ナイヨウ</t>
    </rPh>
    <rPh sb="47" eb="49">
      <t>ニュウリョク</t>
    </rPh>
    <phoneticPr fontId="6"/>
  </si>
  <si>
    <t>外構工事に関する材料･製品に関する試験に要した費用及びその試験内容を入力します。</t>
    <rPh sb="0" eb="2">
      <t>ガイコウ</t>
    </rPh>
    <rPh sb="2" eb="4">
      <t>コウジ</t>
    </rPh>
    <rPh sb="5" eb="6">
      <t>カン</t>
    </rPh>
    <rPh sb="8" eb="10">
      <t>ザイリョウ</t>
    </rPh>
    <rPh sb="11" eb="13">
      <t>セイヒン</t>
    </rPh>
    <rPh sb="14" eb="15">
      <t>カン</t>
    </rPh>
    <rPh sb="17" eb="19">
      <t>シケン</t>
    </rPh>
    <rPh sb="20" eb="21">
      <t>ヨウ</t>
    </rPh>
    <rPh sb="23" eb="25">
      <t>ヒヨウ</t>
    </rPh>
    <rPh sb="25" eb="26">
      <t>オヨ</t>
    </rPh>
    <rPh sb="29" eb="31">
      <t>シケン</t>
    </rPh>
    <rPh sb="31" eb="33">
      <t>ナイヨウ</t>
    </rPh>
    <rPh sb="34" eb="36">
      <t>ニュウリョク</t>
    </rPh>
    <phoneticPr fontId="6"/>
  </si>
  <si>
    <t>上記以外で材料･製品に関して品質に関する試験に要した費用及びその試験内容を入力します。</t>
    <rPh sb="0" eb="2">
      <t>ジョウキ</t>
    </rPh>
    <rPh sb="2" eb="4">
      <t>イガイ</t>
    </rPh>
    <rPh sb="5" eb="7">
      <t>ザイリョウ</t>
    </rPh>
    <rPh sb="8" eb="10">
      <t>セイヒン</t>
    </rPh>
    <rPh sb="11" eb="12">
      <t>カン</t>
    </rPh>
    <rPh sb="14" eb="16">
      <t>ヒンシツ</t>
    </rPh>
    <rPh sb="17" eb="18">
      <t>カン</t>
    </rPh>
    <rPh sb="20" eb="22">
      <t>シケン</t>
    </rPh>
    <rPh sb="23" eb="24">
      <t>ヨウ</t>
    </rPh>
    <rPh sb="26" eb="28">
      <t>ヒヨウ</t>
    </rPh>
    <rPh sb="28" eb="29">
      <t>オヨ</t>
    </rPh>
    <rPh sb="32" eb="34">
      <t>シケン</t>
    </rPh>
    <rPh sb="34" eb="36">
      <t>ナイヨウ</t>
    </rPh>
    <rPh sb="37" eb="39">
      <t>ニュウリョク</t>
    </rPh>
    <phoneticPr fontId="6"/>
  </si>
  <si>
    <t>各種品質試験費のうち、直接工事に含まれている場合は除きます。また、下記内容で該当しない場合は「0」とします</t>
    <rPh sb="0" eb="2">
      <t>カクシュ</t>
    </rPh>
    <rPh sb="2" eb="4">
      <t>ヒンシツ</t>
    </rPh>
    <rPh sb="4" eb="6">
      <t>シケン</t>
    </rPh>
    <rPh sb="6" eb="7">
      <t>ヒ</t>
    </rPh>
    <rPh sb="11" eb="13">
      <t>チョクセツ</t>
    </rPh>
    <rPh sb="13" eb="15">
      <t>コウジ</t>
    </rPh>
    <rPh sb="16" eb="17">
      <t>フク</t>
    </rPh>
    <rPh sb="22" eb="24">
      <t>バアイ</t>
    </rPh>
    <rPh sb="25" eb="26">
      <t>ノゾ</t>
    </rPh>
    <rPh sb="33" eb="35">
      <t>カキ</t>
    </rPh>
    <rPh sb="35" eb="37">
      <t>ナイヨウ</t>
    </rPh>
    <rPh sb="38" eb="40">
      <t>ガイトウ</t>
    </rPh>
    <rPh sb="43" eb="45">
      <t>バアイ</t>
    </rPh>
    <phoneticPr fontId="6"/>
  </si>
  <si>
    <t>現場見学会、清掃活動、PR看板等設置、ﾊﾟﾝﾌﾚｯﾄ･ﾋﾞﾃﾞｵ･ﾎｰﾑﾍﾟｰｼﾞ等作成などPRや地域対応に要した費用を入力します</t>
    <rPh sb="0" eb="2">
      <t>ゲンバ</t>
    </rPh>
    <rPh sb="2" eb="5">
      <t>ケンガクカイ</t>
    </rPh>
    <rPh sb="6" eb="8">
      <t>セイソウ</t>
    </rPh>
    <rPh sb="8" eb="10">
      <t>カツドウ</t>
    </rPh>
    <rPh sb="13" eb="15">
      <t>カンバン</t>
    </rPh>
    <rPh sb="15" eb="16">
      <t>ナド</t>
    </rPh>
    <rPh sb="16" eb="18">
      <t>セッチ</t>
    </rPh>
    <rPh sb="41" eb="42">
      <t>ナド</t>
    </rPh>
    <rPh sb="42" eb="44">
      <t>サクセイ</t>
    </rPh>
    <rPh sb="49" eb="51">
      <t>チイキ</t>
    </rPh>
    <rPh sb="51" eb="53">
      <t>タイオウ</t>
    </rPh>
    <rPh sb="54" eb="55">
      <t>ヨウ</t>
    </rPh>
    <rPh sb="57" eb="59">
      <t>ヒヨウ</t>
    </rPh>
    <rPh sb="60" eb="62">
      <t>ニュウリョク</t>
    </rPh>
    <phoneticPr fontId="6"/>
  </si>
  <si>
    <t>台風等の襲来に備えた対策に要した費用及び対応回数を入力します。</t>
    <rPh sb="0" eb="2">
      <t>タイフウ</t>
    </rPh>
    <rPh sb="2" eb="3">
      <t>ナド</t>
    </rPh>
    <rPh sb="4" eb="6">
      <t>シュウライ</t>
    </rPh>
    <rPh sb="7" eb="8">
      <t>ソナ</t>
    </rPh>
    <rPh sb="10" eb="12">
      <t>タイサク</t>
    </rPh>
    <rPh sb="13" eb="14">
      <t>ヨウ</t>
    </rPh>
    <rPh sb="16" eb="18">
      <t>ヒヨウ</t>
    </rPh>
    <rPh sb="18" eb="19">
      <t>オヨ</t>
    </rPh>
    <rPh sb="20" eb="22">
      <t>タイオウ</t>
    </rPh>
    <rPh sb="22" eb="24">
      <t>カイスウ</t>
    </rPh>
    <rPh sb="25" eb="27">
      <t>ニュウリョク</t>
    </rPh>
    <phoneticPr fontId="6"/>
  </si>
  <si>
    <t>回数</t>
    <rPh sb="0" eb="2">
      <t>カイスウ</t>
    </rPh>
    <phoneticPr fontId="6"/>
  </si>
  <si>
    <t>回</t>
    <rPh sb="0" eb="1">
      <t>カイ</t>
    </rPh>
    <phoneticPr fontId="6"/>
  </si>
  <si>
    <t>寒冷地保温対策が必要であった場合にその費用とその内容を入力します。</t>
    <rPh sb="0" eb="3">
      <t>カンレイチ</t>
    </rPh>
    <rPh sb="3" eb="5">
      <t>ホオン</t>
    </rPh>
    <rPh sb="5" eb="7">
      <t>タイサク</t>
    </rPh>
    <rPh sb="8" eb="10">
      <t>ヒツヨウ</t>
    </rPh>
    <rPh sb="14" eb="16">
      <t>バアイ</t>
    </rPh>
    <rPh sb="19" eb="21">
      <t>ヒヨウ</t>
    </rPh>
    <rPh sb="24" eb="26">
      <t>ナイヨウ</t>
    </rPh>
    <rPh sb="27" eb="29">
      <t>ニュウリョク</t>
    </rPh>
    <phoneticPr fontId="6"/>
  </si>
  <si>
    <t>① 労務管理費</t>
    <rPh sb="2" eb="4">
      <t>ロウム</t>
    </rPh>
    <rPh sb="4" eb="6">
      <t>カンリ</t>
    </rPh>
    <rPh sb="6" eb="7">
      <t>ヒ</t>
    </rPh>
    <phoneticPr fontId="6"/>
  </si>
  <si>
    <t>-1 厚生費</t>
    <rPh sb="3" eb="6">
      <t>コウセイヒ</t>
    </rPh>
    <phoneticPr fontId="6"/>
  </si>
  <si>
    <t>-2 安全費</t>
    <rPh sb="3" eb="5">
      <t>アンゼン</t>
    </rPh>
    <rPh sb="5" eb="6">
      <t>ヒ</t>
    </rPh>
    <phoneticPr fontId="6"/>
  </si>
  <si>
    <t>-3 労務災害補償費</t>
    <rPh sb="3" eb="5">
      <t>ロウム</t>
    </rPh>
    <rPh sb="5" eb="7">
      <t>サイガイ</t>
    </rPh>
    <rPh sb="7" eb="9">
      <t>ホショウ</t>
    </rPh>
    <rPh sb="9" eb="10">
      <t>ヒ</t>
    </rPh>
    <phoneticPr fontId="6"/>
  </si>
  <si>
    <t>-4 募集･解散等</t>
    <rPh sb="3" eb="5">
      <t>ボシュウ</t>
    </rPh>
    <rPh sb="6" eb="8">
      <t>カイサン</t>
    </rPh>
    <rPh sb="8" eb="9">
      <t>ナド</t>
    </rPh>
    <phoneticPr fontId="6"/>
  </si>
  <si>
    <t>-1～-4の項目以外で労務管理の項目として計上した金額とその内容を入力します。無い場合は「0」とします</t>
    <rPh sb="6" eb="8">
      <t>コウモク</t>
    </rPh>
    <rPh sb="8" eb="10">
      <t>イガイ</t>
    </rPh>
    <rPh sb="11" eb="13">
      <t>ロウム</t>
    </rPh>
    <rPh sb="13" eb="15">
      <t>カンリ</t>
    </rPh>
    <rPh sb="16" eb="18">
      <t>コウモク</t>
    </rPh>
    <rPh sb="21" eb="23">
      <t>ケイジョウ</t>
    </rPh>
    <rPh sb="25" eb="27">
      <t>キンガク</t>
    </rPh>
    <rPh sb="30" eb="32">
      <t>ナイヨウ</t>
    </rPh>
    <rPh sb="33" eb="35">
      <t>ニュウリョク</t>
    </rPh>
    <rPh sb="39" eb="40">
      <t>ナ</t>
    </rPh>
    <rPh sb="41" eb="43">
      <t>バアイ</t>
    </rPh>
    <phoneticPr fontId="6"/>
  </si>
  <si>
    <t>-5-1 その他</t>
    <rPh sb="7" eb="8">
      <t>タ</t>
    </rPh>
    <phoneticPr fontId="6"/>
  </si>
  <si>
    <t>-5-2 その他</t>
    <rPh sb="7" eb="8">
      <t>タ</t>
    </rPh>
    <phoneticPr fontId="6"/>
  </si>
  <si>
    <t>② 租税公課</t>
    <rPh sb="2" eb="4">
      <t>ソゼイ</t>
    </rPh>
    <rPh sb="4" eb="6">
      <t>コウカ</t>
    </rPh>
    <phoneticPr fontId="6"/>
  </si>
  <si>
    <t>-1 印紙・証紙代等</t>
    <rPh sb="3" eb="5">
      <t>インシ</t>
    </rPh>
    <rPh sb="6" eb="8">
      <t>ショウシ</t>
    </rPh>
    <rPh sb="8" eb="9">
      <t>ダイ</t>
    </rPh>
    <rPh sb="9" eb="10">
      <t>ナド</t>
    </rPh>
    <phoneticPr fontId="6"/>
  </si>
  <si>
    <t>契約書(下請契約含む)の印紙代及び申請･謄抄本登記等の証紙代、固定資産税･自動車税等の租税公課及び諸官庁手続き費用</t>
    <rPh sb="0" eb="3">
      <t>ケイヤクショ</t>
    </rPh>
    <rPh sb="4" eb="5">
      <t>シタ</t>
    </rPh>
    <rPh sb="5" eb="6">
      <t>ウ</t>
    </rPh>
    <rPh sb="6" eb="8">
      <t>ケイヤク</t>
    </rPh>
    <rPh sb="8" eb="9">
      <t>フク</t>
    </rPh>
    <rPh sb="12" eb="14">
      <t>インシ</t>
    </rPh>
    <rPh sb="14" eb="15">
      <t>ダイ</t>
    </rPh>
    <rPh sb="15" eb="16">
      <t>オヨ</t>
    </rPh>
    <rPh sb="17" eb="19">
      <t>シンセイ</t>
    </rPh>
    <rPh sb="20" eb="23">
      <t>トウショウホン</t>
    </rPh>
    <rPh sb="23" eb="25">
      <t>トウキ</t>
    </rPh>
    <rPh sb="25" eb="26">
      <t>ナド</t>
    </rPh>
    <rPh sb="27" eb="29">
      <t>ショウシ</t>
    </rPh>
    <rPh sb="29" eb="30">
      <t>ダイ</t>
    </rPh>
    <rPh sb="31" eb="33">
      <t>コテイ</t>
    </rPh>
    <phoneticPr fontId="6"/>
  </si>
  <si>
    <t>-2-1 その他</t>
    <rPh sb="7" eb="8">
      <t>タ</t>
    </rPh>
    <phoneticPr fontId="6"/>
  </si>
  <si>
    <t>-2-2 その他</t>
    <rPh sb="7" eb="8">
      <t>タ</t>
    </rPh>
    <phoneticPr fontId="6"/>
  </si>
  <si>
    <t>-1～-4の項目以外で租税公課の項目として計上した金額とその内容を入力します。無い場合は「0」とします</t>
    <rPh sb="6" eb="8">
      <t>コウモク</t>
    </rPh>
    <rPh sb="8" eb="10">
      <t>イガイ</t>
    </rPh>
    <rPh sb="11" eb="15">
      <t>ソゼイコウカ</t>
    </rPh>
    <rPh sb="16" eb="18">
      <t>コウモク</t>
    </rPh>
    <rPh sb="21" eb="23">
      <t>ケイジョウ</t>
    </rPh>
    <rPh sb="25" eb="27">
      <t>キンガク</t>
    </rPh>
    <rPh sb="30" eb="32">
      <t>ナイヨウ</t>
    </rPh>
    <rPh sb="33" eb="35">
      <t>ニュウリョク</t>
    </rPh>
    <rPh sb="39" eb="40">
      <t>ナ</t>
    </rPh>
    <rPh sb="41" eb="43">
      <t>バアイ</t>
    </rPh>
    <phoneticPr fontId="6"/>
  </si>
  <si>
    <t>③ 保険料</t>
    <rPh sb="2" eb="5">
      <t>ホケンリョウ</t>
    </rPh>
    <phoneticPr fontId="6"/>
  </si>
  <si>
    <t>-1 火災保険料</t>
    <rPh sb="3" eb="5">
      <t>カサイ</t>
    </rPh>
    <rPh sb="5" eb="7">
      <t>ホケン</t>
    </rPh>
    <rPh sb="7" eb="8">
      <t>リョウ</t>
    </rPh>
    <phoneticPr fontId="6"/>
  </si>
  <si>
    <t>-2 建設工事保険料</t>
    <rPh sb="3" eb="5">
      <t>ケンセツ</t>
    </rPh>
    <rPh sb="5" eb="7">
      <t>コウジ</t>
    </rPh>
    <rPh sb="7" eb="9">
      <t>ホケン</t>
    </rPh>
    <rPh sb="9" eb="10">
      <t>リョウ</t>
    </rPh>
    <phoneticPr fontId="6"/>
  </si>
  <si>
    <t>-3 組立保険料</t>
    <rPh sb="3" eb="5">
      <t>クミタテ</t>
    </rPh>
    <rPh sb="5" eb="7">
      <t>ホケン</t>
    </rPh>
    <rPh sb="7" eb="8">
      <t>リョウ</t>
    </rPh>
    <phoneticPr fontId="6"/>
  </si>
  <si>
    <t>-4 特約保険料</t>
    <rPh sb="3" eb="5">
      <t>トクヤク</t>
    </rPh>
    <rPh sb="5" eb="7">
      <t>ホケン</t>
    </rPh>
    <rPh sb="7" eb="8">
      <t>リョウ</t>
    </rPh>
    <phoneticPr fontId="6"/>
  </si>
  <si>
    <t>-5 賠償責任保険料</t>
    <rPh sb="3" eb="5">
      <t>バイショウ</t>
    </rPh>
    <rPh sb="5" eb="7">
      <t>セキニン</t>
    </rPh>
    <rPh sb="7" eb="9">
      <t>ホケン</t>
    </rPh>
    <rPh sb="9" eb="10">
      <t>リョウ</t>
    </rPh>
    <phoneticPr fontId="6"/>
  </si>
  <si>
    <t>-6 自動車保険料</t>
    <rPh sb="3" eb="6">
      <t>ジドウシャ</t>
    </rPh>
    <rPh sb="6" eb="8">
      <t>ホケン</t>
    </rPh>
    <rPh sb="8" eb="9">
      <t>リョウ</t>
    </rPh>
    <phoneticPr fontId="6"/>
  </si>
  <si>
    <t>-1～-6の項目以外で保険料の項目として計上した金額とその内容を入力します。無い場合は「0」とします</t>
    <rPh sb="6" eb="8">
      <t>コウモク</t>
    </rPh>
    <rPh sb="8" eb="10">
      <t>イガイ</t>
    </rPh>
    <rPh sb="11" eb="14">
      <t>ホケンリョウ</t>
    </rPh>
    <rPh sb="15" eb="17">
      <t>コウモク</t>
    </rPh>
    <rPh sb="20" eb="22">
      <t>ケイジョウ</t>
    </rPh>
    <rPh sb="24" eb="26">
      <t>キンガク</t>
    </rPh>
    <rPh sb="29" eb="31">
      <t>ナイヨウ</t>
    </rPh>
    <rPh sb="32" eb="34">
      <t>ニュウリョク</t>
    </rPh>
    <rPh sb="38" eb="39">
      <t>ナ</t>
    </rPh>
    <rPh sb="40" eb="42">
      <t>バアイ</t>
    </rPh>
    <phoneticPr fontId="6"/>
  </si>
  <si>
    <t>該当する保険の種類の欄にその保険料を入力してください。無い場合は「0」とします</t>
    <rPh sb="0" eb="2">
      <t>ガイトウ</t>
    </rPh>
    <rPh sb="4" eb="6">
      <t>ホケン</t>
    </rPh>
    <rPh sb="7" eb="9">
      <t>シュルイ</t>
    </rPh>
    <rPh sb="10" eb="11">
      <t>ラン</t>
    </rPh>
    <rPh sb="14" eb="17">
      <t>ホケンリョウ</t>
    </rPh>
    <rPh sb="18" eb="20">
      <t>ニュウリョク</t>
    </rPh>
    <phoneticPr fontId="6"/>
  </si>
  <si>
    <t>自動車損害賠償責任保険、自家用自動車総合保険、車両保険等に加入している場合の工事期間中の保険料を入力します</t>
    <rPh sb="0" eb="3">
      <t>ジドウシャ</t>
    </rPh>
    <rPh sb="3" eb="5">
      <t>ソンガイ</t>
    </rPh>
    <rPh sb="5" eb="7">
      <t>バイショウ</t>
    </rPh>
    <rPh sb="7" eb="9">
      <t>セキニン</t>
    </rPh>
    <rPh sb="9" eb="11">
      <t>ホケン</t>
    </rPh>
    <rPh sb="12" eb="15">
      <t>ジカヨウ</t>
    </rPh>
    <rPh sb="15" eb="18">
      <t>ジドウシャ</t>
    </rPh>
    <rPh sb="18" eb="20">
      <t>ソウゴウ</t>
    </rPh>
    <rPh sb="20" eb="22">
      <t>ホケン</t>
    </rPh>
    <rPh sb="23" eb="25">
      <t>シャリョウ</t>
    </rPh>
    <rPh sb="25" eb="27">
      <t>ホケン</t>
    </rPh>
    <rPh sb="27" eb="28">
      <t>ナド</t>
    </rPh>
    <rPh sb="29" eb="31">
      <t>カニュウ</t>
    </rPh>
    <rPh sb="35" eb="37">
      <t>バアイ</t>
    </rPh>
    <rPh sb="38" eb="40">
      <t>コウジ</t>
    </rPh>
    <rPh sb="40" eb="42">
      <t>キカン</t>
    </rPh>
    <rPh sb="42" eb="43">
      <t>チュウ</t>
    </rPh>
    <rPh sb="44" eb="47">
      <t>ホケンリョウ</t>
    </rPh>
    <rPh sb="48" eb="50">
      <t>ニュウリョク</t>
    </rPh>
    <phoneticPr fontId="6"/>
  </si>
  <si>
    <t>-1 Ⅰ現場従業員</t>
    <rPh sb="4" eb="6">
      <t>ゲンバ</t>
    </rPh>
    <rPh sb="6" eb="9">
      <t>ジュウギョウイン</t>
    </rPh>
    <phoneticPr fontId="6"/>
  </si>
  <si>
    <t>内
容
説
明</t>
    <rPh sb="0" eb="1">
      <t>ナイ</t>
    </rPh>
    <rPh sb="2" eb="3">
      <t>カタチ</t>
    </rPh>
    <rPh sb="4" eb="5">
      <t>セツ</t>
    </rPh>
    <rPh sb="6" eb="7">
      <t>メイ</t>
    </rPh>
    <phoneticPr fontId="7"/>
  </si>
  <si>
    <t>　</t>
    <phoneticPr fontId="7"/>
  </si>
  <si>
    <t>・各従業員が工事に従事していた時の年齢を年代で入力します。</t>
    <rPh sb="1" eb="2">
      <t>カク</t>
    </rPh>
    <rPh sb="2" eb="5">
      <t>ジュウギョウイン</t>
    </rPh>
    <rPh sb="6" eb="8">
      <t>コウジ</t>
    </rPh>
    <rPh sb="9" eb="11">
      <t>ジュウジ</t>
    </rPh>
    <rPh sb="15" eb="16">
      <t>トキ</t>
    </rPh>
    <rPh sb="17" eb="19">
      <t>ネンレイ</t>
    </rPh>
    <rPh sb="20" eb="22">
      <t>ネンダイ</t>
    </rPh>
    <rPh sb="23" eb="25">
      <t>ニュウリョク</t>
    </rPh>
    <phoneticPr fontId="7"/>
  </si>
  <si>
    <t>［例示］　５７才→５０代</t>
    <rPh sb="1" eb="3">
      <t>レイジ</t>
    </rPh>
    <phoneticPr fontId="7"/>
  </si>
  <si>
    <t>　役職を兼任している場合は、その旨を右欄に入力します。</t>
    <rPh sb="1" eb="3">
      <t>ヤクショク</t>
    </rPh>
    <rPh sb="4" eb="6">
      <t>ケンニン</t>
    </rPh>
    <rPh sb="10" eb="12">
      <t>バアイ</t>
    </rPh>
    <rPh sb="16" eb="17">
      <t>ムネ</t>
    </rPh>
    <rPh sb="18" eb="19">
      <t>ミギ</t>
    </rPh>
    <rPh sb="19" eb="20">
      <t>ラン</t>
    </rPh>
    <rPh sb="21" eb="23">
      <t>ニュウリョク</t>
    </rPh>
    <phoneticPr fontId="7"/>
  </si>
  <si>
    <t>　　［例示］　現場代理人（監理技術者）</t>
    <rPh sb="3" eb="4">
      <t>レイ</t>
    </rPh>
    <rPh sb="4" eb="5">
      <t>ジ</t>
    </rPh>
    <rPh sb="7" eb="9">
      <t>ゲンバ</t>
    </rPh>
    <rPh sb="9" eb="12">
      <t>ダイリニン</t>
    </rPh>
    <rPh sb="13" eb="15">
      <t>カンリ</t>
    </rPh>
    <rPh sb="15" eb="17">
      <t>ギジュツ</t>
    </rPh>
    <rPh sb="17" eb="18">
      <t>シャ</t>
    </rPh>
    <phoneticPr fontId="7"/>
  </si>
  <si>
    <t>・常勤、非常勤の別を入力します。</t>
  </si>
  <si>
    <t>現 場 従 業 員：</t>
    <rPh sb="0" eb="1">
      <t>ゲン</t>
    </rPh>
    <rPh sb="2" eb="3">
      <t>バ</t>
    </rPh>
    <rPh sb="4" eb="5">
      <t>ジュウ</t>
    </rPh>
    <rPh sb="6" eb="7">
      <t>ギョウ</t>
    </rPh>
    <rPh sb="8" eb="9">
      <t>イン</t>
    </rPh>
    <phoneticPr fontId="7"/>
  </si>
  <si>
    <t xml:space="preserve"> </t>
    <phoneticPr fontId="7"/>
  </si>
  <si>
    <t>現場雇用従業員：</t>
    <rPh sb="0" eb="2">
      <t>ゲンバ</t>
    </rPh>
    <rPh sb="2" eb="4">
      <t>コヨウ</t>
    </rPh>
    <rPh sb="4" eb="7">
      <t>ジュウギョウイン</t>
    </rPh>
    <phoneticPr fontId="7"/>
  </si>
  <si>
    <t>・現場従業員及び現場雇用従業員の給与、諸手当(交通費、住宅手当、別居手当等)及び賞与とし、賞与の原価負担を含めた費用を入力します。</t>
    <rPh sb="1" eb="3">
      <t>ゲンバ</t>
    </rPh>
    <rPh sb="3" eb="6">
      <t>ジュウギョウイン</t>
    </rPh>
    <rPh sb="6" eb="7">
      <t>オヨ</t>
    </rPh>
    <rPh sb="8" eb="10">
      <t>ゲンバ</t>
    </rPh>
    <rPh sb="10" eb="12">
      <t>コヨウ</t>
    </rPh>
    <rPh sb="12" eb="15">
      <t>ジュウギョウイン</t>
    </rPh>
    <rPh sb="17" eb="18">
      <t>アタ</t>
    </rPh>
    <rPh sb="40" eb="42">
      <t>ショウヨ</t>
    </rPh>
    <phoneticPr fontId="7"/>
  </si>
  <si>
    <t>・外注人件費（人材派遣会社等に対して人件費を支払う）は、技術系と事務系に区分して入力します。</t>
    <rPh sb="18" eb="21">
      <t>ジンケンヒ</t>
    </rPh>
    <rPh sb="28" eb="31">
      <t>ギジュツケイ</t>
    </rPh>
    <rPh sb="32" eb="35">
      <t>ジムケイ</t>
    </rPh>
    <rPh sb="36" eb="38">
      <t>クブン</t>
    </rPh>
    <rPh sb="40" eb="42">
      <t>ニュウリョク</t>
    </rPh>
    <phoneticPr fontId="7"/>
  </si>
  <si>
    <t>・各月の現場稼動日数を入力します。</t>
    <rPh sb="1" eb="2">
      <t>カク</t>
    </rPh>
    <rPh sb="2" eb="3">
      <t>ツキ</t>
    </rPh>
    <rPh sb="11" eb="13">
      <t>ニュウリョク</t>
    </rPh>
    <phoneticPr fontId="7"/>
  </si>
  <si>
    <t>・各従業員等が該当月に従事した日数をそれぞれ入力します。</t>
    <rPh sb="7" eb="9">
      <t>ガイトウ</t>
    </rPh>
    <rPh sb="9" eb="10">
      <t>ツキ</t>
    </rPh>
    <rPh sb="11" eb="13">
      <t>ジュウジ</t>
    </rPh>
    <rPh sb="15" eb="17">
      <t>ニッスウ</t>
    </rPh>
    <phoneticPr fontId="7"/>
  </si>
  <si>
    <t>年</t>
    <rPh sb="0" eb="1">
      <t>ネン</t>
    </rPh>
    <phoneticPr fontId="7"/>
  </si>
  <si>
    <t>月</t>
    <rPh sb="0" eb="1">
      <t>ゲツ</t>
    </rPh>
    <phoneticPr fontId="7"/>
  </si>
  <si>
    <r>
      <rPr>
        <sz val="8"/>
        <color theme="1"/>
        <rFont val="ＭＳ 明朝"/>
        <family val="1"/>
        <charset val="128"/>
      </rPr>
      <t>●</t>
    </r>
    <r>
      <rPr>
        <sz val="10"/>
        <color theme="1"/>
        <rFont val="ＭＳ 明朝"/>
        <family val="1"/>
        <charset val="128"/>
      </rPr>
      <t>別表(Ａ新･受)へ入力願います。</t>
    </r>
    <rPh sb="1" eb="3">
      <t>ベッピョウ</t>
    </rPh>
    <rPh sb="5" eb="6">
      <t>シン</t>
    </rPh>
    <rPh sb="7" eb="8">
      <t>ジュ</t>
    </rPh>
    <rPh sb="10" eb="12">
      <t>ニュウリョク</t>
    </rPh>
    <rPh sb="12" eb="13">
      <t>ネガ</t>
    </rPh>
    <phoneticPr fontId="6"/>
  </si>
  <si>
    <r>
      <rPr>
        <sz val="8"/>
        <color theme="1"/>
        <rFont val="ＭＳ 明朝"/>
        <family val="1"/>
        <charset val="128"/>
      </rPr>
      <t>●</t>
    </r>
    <r>
      <rPr>
        <sz val="10"/>
        <color theme="1"/>
        <rFont val="ＭＳ 明朝"/>
        <family val="1"/>
        <charset val="128"/>
      </rPr>
      <t>別表(Ａ新･受)へ入力願います。</t>
    </r>
    <rPh sb="1" eb="3">
      <t>ベッピョウ</t>
    </rPh>
    <rPh sb="5" eb="6">
      <t>シン</t>
    </rPh>
    <rPh sb="7" eb="8">
      <t>ジュ</t>
    </rPh>
    <phoneticPr fontId="6"/>
  </si>
  <si>
    <t>本調査では、労働者を示す用語は以下の四種類とし、定義しています。</t>
    <rPh sb="0" eb="1">
      <t>ホン</t>
    </rPh>
    <rPh sb="1" eb="3">
      <t>チョウサ</t>
    </rPh>
    <rPh sb="6" eb="9">
      <t>ロウドウシャ</t>
    </rPh>
    <rPh sb="10" eb="11">
      <t>シメ</t>
    </rPh>
    <rPh sb="12" eb="14">
      <t>ヨウゴ</t>
    </rPh>
    <rPh sb="15" eb="17">
      <t>イカ</t>
    </rPh>
    <rPh sb="18" eb="19">
      <t>ヨン</t>
    </rPh>
    <rPh sb="19" eb="21">
      <t>シュルイ</t>
    </rPh>
    <rPh sb="24" eb="26">
      <t>テイギ</t>
    </rPh>
    <phoneticPr fontId="6"/>
  </si>
  <si>
    <t>Ⅳ 現場労働者とは：下請契約（再下請を含む）に基づき現場労働に従事する労働者のこと</t>
    <rPh sb="2" eb="4">
      <t>ゲンバ</t>
    </rPh>
    <rPh sb="4" eb="7">
      <t>ロウドウシャ</t>
    </rPh>
    <rPh sb="10" eb="12">
      <t>シタウケ</t>
    </rPh>
    <rPh sb="12" eb="14">
      <t>ケイヤク</t>
    </rPh>
    <rPh sb="15" eb="16">
      <t>サイ</t>
    </rPh>
    <rPh sb="16" eb="18">
      <t>シタウケ</t>
    </rPh>
    <rPh sb="19" eb="20">
      <t>フク</t>
    </rPh>
    <rPh sb="23" eb="24">
      <t>モト</t>
    </rPh>
    <rPh sb="26" eb="28">
      <t>ゲンバ</t>
    </rPh>
    <rPh sb="28" eb="30">
      <t>ロウドウ</t>
    </rPh>
    <rPh sb="31" eb="33">
      <t>ジュウジ</t>
    </rPh>
    <rPh sb="35" eb="38">
      <t>ロウドウシャ</t>
    </rPh>
    <phoneticPr fontId="6"/>
  </si>
  <si>
    <t>Ⅱ～Ⅳを対象に、慰安、娯楽及び厚生に要した費用を入力します。純工事費に含まれない作業用具、作業用被服を含む</t>
    <rPh sb="4" eb="6">
      <t>タイショウ</t>
    </rPh>
    <rPh sb="8" eb="10">
      <t>イアン</t>
    </rPh>
    <rPh sb="11" eb="13">
      <t>ゴラク</t>
    </rPh>
    <rPh sb="13" eb="14">
      <t>オヨ</t>
    </rPh>
    <rPh sb="15" eb="17">
      <t>コウセイ</t>
    </rPh>
    <rPh sb="18" eb="19">
      <t>ヨウ</t>
    </rPh>
    <rPh sb="21" eb="23">
      <t>ヒヨウ</t>
    </rPh>
    <rPh sb="24" eb="26">
      <t>ニュウリョク</t>
    </rPh>
    <rPh sb="30" eb="31">
      <t>ジュン</t>
    </rPh>
    <rPh sb="31" eb="34">
      <t>コウジヒ</t>
    </rPh>
    <rPh sb="35" eb="36">
      <t>フク</t>
    </rPh>
    <rPh sb="40" eb="42">
      <t>サギョウ</t>
    </rPh>
    <rPh sb="42" eb="44">
      <t>ヨウグ</t>
    </rPh>
    <rPh sb="45" eb="47">
      <t>サギョウ</t>
    </rPh>
    <rPh sb="47" eb="48">
      <t>ヨウ</t>
    </rPh>
    <rPh sb="48" eb="50">
      <t>ヒフク</t>
    </rPh>
    <rPh sb="51" eb="52">
      <t>フク</t>
    </rPh>
    <phoneticPr fontId="6"/>
  </si>
  <si>
    <t>Ⅱ～Ⅳを対象に、安全、衛生及び研修訓練等に要した費用を入力します。</t>
    <rPh sb="4" eb="6">
      <t>タイショウ</t>
    </rPh>
    <rPh sb="8" eb="10">
      <t>アンゼン</t>
    </rPh>
    <rPh sb="11" eb="13">
      <t>エイセイ</t>
    </rPh>
    <rPh sb="13" eb="14">
      <t>オヨ</t>
    </rPh>
    <rPh sb="15" eb="17">
      <t>ケンシュウ</t>
    </rPh>
    <rPh sb="17" eb="19">
      <t>クンレン</t>
    </rPh>
    <rPh sb="19" eb="20">
      <t>ナド</t>
    </rPh>
    <rPh sb="21" eb="22">
      <t>ヨウ</t>
    </rPh>
    <rPh sb="24" eb="26">
      <t>ヒヨウ</t>
    </rPh>
    <rPh sb="27" eb="29">
      <t>ニュウリョク</t>
    </rPh>
    <phoneticPr fontId="6"/>
  </si>
  <si>
    <t>Ⅱ～Ⅳを対象に、労災保険法による給付以外に災害時に事業主が負担した費用を入力します。</t>
    <rPh sb="4" eb="6">
      <t>タイショウ</t>
    </rPh>
    <rPh sb="8" eb="10">
      <t>ロウサイ</t>
    </rPh>
    <rPh sb="10" eb="12">
      <t>ホケン</t>
    </rPh>
    <rPh sb="12" eb="13">
      <t>ホウ</t>
    </rPh>
    <rPh sb="16" eb="18">
      <t>キュウフ</t>
    </rPh>
    <rPh sb="18" eb="20">
      <t>イガイ</t>
    </rPh>
    <rPh sb="21" eb="23">
      <t>サイガイ</t>
    </rPh>
    <rPh sb="23" eb="24">
      <t>ジ</t>
    </rPh>
    <rPh sb="25" eb="28">
      <t>ジギョウヌシ</t>
    </rPh>
    <rPh sb="29" eb="31">
      <t>フタン</t>
    </rPh>
    <rPh sb="33" eb="35">
      <t>ヒヨウ</t>
    </rPh>
    <rPh sb="36" eb="38">
      <t>ニュウリョク</t>
    </rPh>
    <phoneticPr fontId="6"/>
  </si>
  <si>
    <t>Ⅱ～Ⅳを対象に、募集･解散及び賃金以外の食事、通勤費等に要した費用を入力します。</t>
    <rPh sb="4" eb="6">
      <t>タイショウ</t>
    </rPh>
    <rPh sb="8" eb="10">
      <t>ボシュウ</t>
    </rPh>
    <rPh sb="11" eb="13">
      <t>カイサン</t>
    </rPh>
    <rPh sb="13" eb="14">
      <t>オヨ</t>
    </rPh>
    <rPh sb="15" eb="17">
      <t>チンギン</t>
    </rPh>
    <rPh sb="17" eb="19">
      <t>イガイ</t>
    </rPh>
    <rPh sb="20" eb="22">
      <t>ショクジ</t>
    </rPh>
    <rPh sb="23" eb="26">
      <t>ツウキンヒ</t>
    </rPh>
    <rPh sb="26" eb="27">
      <t>ナド</t>
    </rPh>
    <rPh sb="28" eb="29">
      <t>ヨウ</t>
    </rPh>
    <rPh sb="31" eb="33">
      <t>ヒヨウ</t>
    </rPh>
    <rPh sb="34" eb="36">
      <t>ニュウリョク</t>
    </rPh>
    <phoneticPr fontId="6"/>
  </si>
  <si>
    <t>-2-1 Ⅱ現場雇用従業員</t>
    <rPh sb="6" eb="8">
      <t>ゲンバ</t>
    </rPh>
    <rPh sb="8" eb="10">
      <t>コヨウ</t>
    </rPh>
    <rPh sb="10" eb="13">
      <t>ジュウギョウイン</t>
    </rPh>
    <phoneticPr fontId="6"/>
  </si>
  <si>
    <t>-2-2 Ⅲ現場雇用労働者</t>
    <rPh sb="6" eb="8">
      <t>ゲンバ</t>
    </rPh>
    <rPh sb="8" eb="10">
      <t>コヨウ</t>
    </rPh>
    <rPh sb="10" eb="13">
      <t>ロウドウシャ</t>
    </rPh>
    <phoneticPr fontId="6"/>
  </si>
  <si>
    <t>④ 従業員給与手当</t>
    <rPh sb="2" eb="5">
      <t>ジュウギョウイン</t>
    </rPh>
    <rPh sb="5" eb="7">
      <t>キュウヨ</t>
    </rPh>
    <rPh sb="7" eb="9">
      <t>テアテ</t>
    </rPh>
    <phoneticPr fontId="6"/>
  </si>
  <si>
    <t>⑤ 施工図等作成費</t>
    <rPh sb="2" eb="4">
      <t>セコウ</t>
    </rPh>
    <rPh sb="4" eb="5">
      <t>ズ</t>
    </rPh>
    <rPh sb="5" eb="6">
      <t>ナド</t>
    </rPh>
    <rPh sb="6" eb="8">
      <t>サクセイ</t>
    </rPh>
    <rPh sb="8" eb="9">
      <t>ヒ</t>
    </rPh>
    <phoneticPr fontId="6"/>
  </si>
  <si>
    <t>-1 施工図作成</t>
    <rPh sb="3" eb="5">
      <t>セコウ</t>
    </rPh>
    <rPh sb="5" eb="6">
      <t>ズ</t>
    </rPh>
    <rPh sb="6" eb="8">
      <t>サクセイ</t>
    </rPh>
    <phoneticPr fontId="6"/>
  </si>
  <si>
    <t>-2 完成図作成</t>
    <rPh sb="3" eb="5">
      <t>カンセイ</t>
    </rPh>
    <rPh sb="5" eb="6">
      <t>ズ</t>
    </rPh>
    <rPh sb="6" eb="8">
      <t>サクセイ</t>
    </rPh>
    <phoneticPr fontId="6"/>
  </si>
  <si>
    <t>-3 積算業務</t>
    <rPh sb="3" eb="5">
      <t>セキサン</t>
    </rPh>
    <rPh sb="5" eb="7">
      <t>ギョウム</t>
    </rPh>
    <phoneticPr fontId="6"/>
  </si>
  <si>
    <t>（その他の揚重機）</t>
    <rPh sb="3" eb="4">
      <t>タ</t>
    </rPh>
    <rPh sb="5" eb="8">
      <t>ヨウジュウキ</t>
    </rPh>
    <phoneticPr fontId="6"/>
  </si>
  <si>
    <t>無</t>
    <rPh sb="0" eb="1">
      <t>ナシ</t>
    </rPh>
    <phoneticPr fontId="6"/>
  </si>
  <si>
    <t>建設用ﾘﾌﾄ(荷物用)</t>
    <rPh sb="0" eb="3">
      <t>ケンセツヨウ</t>
    </rPh>
    <rPh sb="7" eb="9">
      <t>ニモツ</t>
    </rPh>
    <rPh sb="9" eb="10">
      <t>ヨウ</t>
    </rPh>
    <phoneticPr fontId="6"/>
  </si>
  <si>
    <t>ﾛﾝｸﾞｽﾊﾟﾝEV(人荷兼用･低速)</t>
    <rPh sb="11" eb="13">
      <t>ジンカ</t>
    </rPh>
    <rPh sb="13" eb="15">
      <t>ケンヨウ</t>
    </rPh>
    <rPh sb="16" eb="18">
      <t>テイソク</t>
    </rPh>
    <phoneticPr fontId="6"/>
  </si>
  <si>
    <t>工事用EV(人荷兼用･中～高速)</t>
    <rPh sb="0" eb="3">
      <t>コウジヨウ</t>
    </rPh>
    <rPh sb="6" eb="8">
      <t>ジンカ</t>
    </rPh>
    <rPh sb="8" eb="10">
      <t>ケンヨウ</t>
    </rPh>
    <rPh sb="11" eb="12">
      <t>チュウ</t>
    </rPh>
    <rPh sb="13" eb="14">
      <t>コウ</t>
    </rPh>
    <rPh sb="14" eb="15">
      <t>）</t>
    </rPh>
    <phoneticPr fontId="6"/>
  </si>
  <si>
    <t>工事用EV(人専用･中～高速)</t>
    <rPh sb="0" eb="3">
      <t>コウジヨウ</t>
    </rPh>
    <rPh sb="6" eb="8">
      <t>センヨウ</t>
    </rPh>
    <rPh sb="8" eb="9">
      <t>・</t>
    </rPh>
    <rPh sb="10" eb="11">
      <t>チュウ</t>
    </rPh>
    <rPh sb="12" eb="13">
      <t>コウ</t>
    </rPh>
    <rPh sb="13" eb="14">
      <t>）</t>
    </rPh>
    <phoneticPr fontId="6"/>
  </si>
  <si>
    <t>その他</t>
    <rPh sb="2" eb="3">
      <t>タ</t>
    </rPh>
    <phoneticPr fontId="6"/>
  </si>
  <si>
    <t>※この表には工事現場を管理運営するために必要な費用(従業員給与等)について入力して下さい。</t>
    <rPh sb="3" eb="4">
      <t>ヒョウ</t>
    </rPh>
    <rPh sb="6" eb="8">
      <t>コウジ</t>
    </rPh>
    <rPh sb="8" eb="10">
      <t>ゲンバ</t>
    </rPh>
    <rPh sb="11" eb="13">
      <t>カンリ</t>
    </rPh>
    <rPh sb="13" eb="15">
      <t>ウンエイ</t>
    </rPh>
    <rPh sb="20" eb="22">
      <t>ヒツヨウ</t>
    </rPh>
    <rPh sb="23" eb="25">
      <t>ヒヨウ</t>
    </rPh>
    <rPh sb="26" eb="29">
      <t>ジュウギョウイン</t>
    </rPh>
    <rPh sb="29" eb="31">
      <t>キュウヨ</t>
    </rPh>
    <rPh sb="31" eb="32">
      <t>トウ</t>
    </rPh>
    <rPh sb="37" eb="39">
      <t>ニュウリョク</t>
    </rPh>
    <rPh sb="41" eb="42">
      <t>クダ</t>
    </rPh>
    <phoneticPr fontId="7"/>
  </si>
  <si>
    <t>1. 共通仮設費に関する事項（4/4）</t>
    <rPh sb="3" eb="5">
      <t>キョウツウ</t>
    </rPh>
    <rPh sb="5" eb="7">
      <t>カセツ</t>
    </rPh>
    <rPh sb="7" eb="8">
      <t>ヒ</t>
    </rPh>
    <rPh sb="9" eb="10">
      <t>カン</t>
    </rPh>
    <rPh sb="12" eb="14">
      <t>ジコウ</t>
    </rPh>
    <phoneticPr fontId="3"/>
  </si>
  <si>
    <t>０３　共通仮設費に関する事項（4/4）</t>
    <rPh sb="3" eb="5">
      <t>キョウツウ</t>
    </rPh>
    <rPh sb="5" eb="7">
      <t>カセツ</t>
    </rPh>
    <rPh sb="7" eb="8">
      <t>ヒ</t>
    </rPh>
    <rPh sb="9" eb="10">
      <t>カン</t>
    </rPh>
    <rPh sb="12" eb="14">
      <t>ジコウ</t>
    </rPh>
    <phoneticPr fontId="3"/>
  </si>
  <si>
    <t>1. 共通仮設費に関する事項（3/4）</t>
    <rPh sb="3" eb="5">
      <t>キョウツウ</t>
    </rPh>
    <rPh sb="5" eb="7">
      <t>カセツ</t>
    </rPh>
    <rPh sb="7" eb="8">
      <t>ヒ</t>
    </rPh>
    <rPh sb="9" eb="10">
      <t>カン</t>
    </rPh>
    <rPh sb="12" eb="14">
      <t>ジコウ</t>
    </rPh>
    <phoneticPr fontId="3"/>
  </si>
  <si>
    <t>０３　共通仮設費に関する事項（3/4）</t>
    <rPh sb="3" eb="5">
      <t>キョウツウ</t>
    </rPh>
    <rPh sb="5" eb="7">
      <t>カセツ</t>
    </rPh>
    <rPh sb="7" eb="8">
      <t>ヒ</t>
    </rPh>
    <rPh sb="9" eb="10">
      <t>カン</t>
    </rPh>
    <rPh sb="12" eb="14">
      <t>ジコウ</t>
    </rPh>
    <phoneticPr fontId="3"/>
  </si>
  <si>
    <t>０３　共通仮設費に関する事項（2/4）</t>
    <rPh sb="3" eb="5">
      <t>キョウツウ</t>
    </rPh>
    <rPh sb="5" eb="7">
      <t>カセツ</t>
    </rPh>
    <rPh sb="7" eb="8">
      <t>ヒ</t>
    </rPh>
    <rPh sb="9" eb="10">
      <t>カン</t>
    </rPh>
    <rPh sb="12" eb="14">
      <t>ジコウ</t>
    </rPh>
    <phoneticPr fontId="3"/>
  </si>
  <si>
    <t>1. 共通仮設費に関する事項（2/4）</t>
    <rPh sb="3" eb="5">
      <t>キョウツウ</t>
    </rPh>
    <rPh sb="5" eb="7">
      <t>カセツ</t>
    </rPh>
    <rPh sb="7" eb="8">
      <t>ヒ</t>
    </rPh>
    <rPh sb="9" eb="10">
      <t>カン</t>
    </rPh>
    <rPh sb="12" eb="14">
      <t>ジコウ</t>
    </rPh>
    <phoneticPr fontId="3"/>
  </si>
  <si>
    <t>０３　共通仮設費に関する事項（1/4）</t>
    <rPh sb="3" eb="5">
      <t>キョウツウ</t>
    </rPh>
    <rPh sb="5" eb="7">
      <t>カセツ</t>
    </rPh>
    <rPh sb="7" eb="8">
      <t>ヒ</t>
    </rPh>
    <rPh sb="9" eb="10">
      <t>カン</t>
    </rPh>
    <rPh sb="12" eb="14">
      <t>ジコウ</t>
    </rPh>
    <phoneticPr fontId="3"/>
  </si>
  <si>
    <t>1. 共通仮設費に関する事項（1/4）</t>
    <rPh sb="3" eb="5">
      <t>キョウツウ</t>
    </rPh>
    <rPh sb="5" eb="7">
      <t>カセツ</t>
    </rPh>
    <rPh sb="7" eb="8">
      <t>ヒ</t>
    </rPh>
    <rPh sb="9" eb="10">
      <t>カン</t>
    </rPh>
    <rPh sb="12" eb="14">
      <t>ジコウ</t>
    </rPh>
    <phoneticPr fontId="3"/>
  </si>
  <si>
    <t>０４　現場管理費に関する事項</t>
    <rPh sb="3" eb="5">
      <t>ゲンバ</t>
    </rPh>
    <rPh sb="5" eb="7">
      <t>カンリ</t>
    </rPh>
    <rPh sb="7" eb="8">
      <t>ヒ</t>
    </rPh>
    <rPh sb="9" eb="10">
      <t>カン</t>
    </rPh>
    <rPh sb="12" eb="14">
      <t>ジコウ</t>
    </rPh>
    <phoneticPr fontId="3"/>
  </si>
  <si>
    <t>注）「現場雇用従業員」は、右記「表-2 現場管理費」において「現場雇用労働者」に包含される。</t>
    <rPh sb="0" eb="1">
      <t>チュウ</t>
    </rPh>
    <rPh sb="13" eb="15">
      <t>ウキ</t>
    </rPh>
    <rPh sb="40" eb="42">
      <t>ホウガン</t>
    </rPh>
    <phoneticPr fontId="6"/>
  </si>
  <si>
    <t>Ⅱ 現場雇用従業員とは：現場において元請企業が直接雇用する従業員で、工事施工に従事しないもののこと</t>
    <rPh sb="2" eb="4">
      <t>ゲンバ</t>
    </rPh>
    <rPh sb="4" eb="6">
      <t>コヨウ</t>
    </rPh>
    <rPh sb="6" eb="9">
      <t>ジュウギョウイン</t>
    </rPh>
    <rPh sb="12" eb="14">
      <t>ゲンバ</t>
    </rPh>
    <rPh sb="18" eb="20">
      <t>モトウケ</t>
    </rPh>
    <rPh sb="20" eb="22">
      <t>キギョウ</t>
    </rPh>
    <rPh sb="23" eb="25">
      <t>チョクセツ</t>
    </rPh>
    <rPh sb="25" eb="27">
      <t>コヨウ</t>
    </rPh>
    <rPh sb="29" eb="32">
      <t>ジュウギョウイン</t>
    </rPh>
    <rPh sb="34" eb="36">
      <t>コウジ</t>
    </rPh>
    <rPh sb="36" eb="38">
      <t>セコウ</t>
    </rPh>
    <rPh sb="39" eb="41">
      <t>ジュウジ</t>
    </rPh>
    <phoneticPr fontId="6"/>
  </si>
  <si>
    <t>元請企業の従業員で、「現場代理人」「主任･監理技術者」等のこと</t>
    <rPh sb="0" eb="2">
      <t>モトウケ</t>
    </rPh>
    <rPh sb="2" eb="4">
      <t>キギョウ</t>
    </rPh>
    <rPh sb="5" eb="8">
      <t>ジュウギョウイン</t>
    </rPh>
    <rPh sb="11" eb="13">
      <t>ゲンバ</t>
    </rPh>
    <rPh sb="13" eb="16">
      <t>ダイリニン</t>
    </rPh>
    <rPh sb="18" eb="20">
      <t>シュニン</t>
    </rPh>
    <rPh sb="21" eb="23">
      <t>カンリ</t>
    </rPh>
    <rPh sb="23" eb="26">
      <t>ギジュツシャ</t>
    </rPh>
    <rPh sb="27" eb="28">
      <t>ナド</t>
    </rPh>
    <phoneticPr fontId="7"/>
  </si>
  <si>
    <t>現場雇用労働者：</t>
    <rPh sb="0" eb="2">
      <t>ゲンバ</t>
    </rPh>
    <rPh sb="2" eb="4">
      <t>コヨウ</t>
    </rPh>
    <rPh sb="4" eb="7">
      <t>ロウドウシャ</t>
    </rPh>
    <phoneticPr fontId="4"/>
  </si>
  <si>
    <t>個々の工事現場において元請企業が直接雇用した従業員で、工事施工に従事しないもの。（事務補助者、炊事婦、運転手等）</t>
    <rPh sb="0" eb="2">
      <t>ココ</t>
    </rPh>
    <rPh sb="3" eb="5">
      <t>コウジ</t>
    </rPh>
    <rPh sb="5" eb="7">
      <t>ゲンバ</t>
    </rPh>
    <rPh sb="11" eb="13">
      <t>モトウケ</t>
    </rPh>
    <rPh sb="13" eb="15">
      <t>キギョウ</t>
    </rPh>
    <rPh sb="16" eb="18">
      <t>チョクセツ</t>
    </rPh>
    <rPh sb="18" eb="20">
      <t>コヨウ</t>
    </rPh>
    <rPh sb="22" eb="25">
      <t>ジュウギョウイン</t>
    </rPh>
    <rPh sb="27" eb="29">
      <t>コウジ</t>
    </rPh>
    <rPh sb="29" eb="31">
      <t>セコウ</t>
    </rPh>
    <rPh sb="32" eb="34">
      <t>ジュウジ</t>
    </rPh>
    <rPh sb="41" eb="43">
      <t>ジム</t>
    </rPh>
    <rPh sb="43" eb="46">
      <t>ホジョシャ</t>
    </rPh>
    <rPh sb="47" eb="50">
      <t>スイジフ</t>
    </rPh>
    <rPh sb="51" eb="55">
      <t>ウンテンシュトウ</t>
    </rPh>
    <phoneticPr fontId="7"/>
  </si>
  <si>
    <t>※　本調査での、現場従業員及び現場雇用従業員等の定義</t>
    <rPh sb="2" eb="5">
      <t>ホンチョウサ</t>
    </rPh>
    <rPh sb="8" eb="10">
      <t>ゲンバ</t>
    </rPh>
    <rPh sb="10" eb="13">
      <t>ジュウギョウイン</t>
    </rPh>
    <rPh sb="13" eb="14">
      <t>オヨ</t>
    </rPh>
    <rPh sb="15" eb="17">
      <t>ゲンバ</t>
    </rPh>
    <rPh sb="17" eb="19">
      <t>コヨウ</t>
    </rPh>
    <rPh sb="19" eb="22">
      <t>ジュウギョウイン</t>
    </rPh>
    <rPh sb="22" eb="23">
      <t>ナド</t>
    </rPh>
    <rPh sb="24" eb="26">
      <t>テイギ</t>
    </rPh>
    <phoneticPr fontId="7"/>
  </si>
  <si>
    <t>別表　従業員給与等</t>
    <rPh sb="0" eb="1">
      <t>ベツ</t>
    </rPh>
    <phoneticPr fontId="7"/>
  </si>
  <si>
    <t>　④ 従業員№</t>
    <rPh sb="3" eb="6">
      <t>ジュウギョウイン</t>
    </rPh>
    <phoneticPr fontId="7"/>
  </si>
  <si>
    <t>　④-1 年齢（年代）</t>
    <rPh sb="5" eb="7">
      <t>ネンレイ</t>
    </rPh>
    <rPh sb="8" eb="10">
      <t>ネンダイ</t>
    </rPh>
    <phoneticPr fontId="7"/>
  </si>
  <si>
    <t>　④-2 役職名等</t>
    <rPh sb="5" eb="8">
      <t>ヤクショクメイ</t>
    </rPh>
    <rPh sb="8" eb="9">
      <t>トウ</t>
    </rPh>
    <phoneticPr fontId="7"/>
  </si>
  <si>
    <t>　④-3 常勤、非常勤の別</t>
    <phoneticPr fontId="7"/>
  </si>
  <si>
    <t>④-4 現場従業員等</t>
    <rPh sb="4" eb="6">
      <t>ゲンバ</t>
    </rPh>
    <rPh sb="6" eb="9">
      <t>ジュウギョウイン</t>
    </rPh>
    <rPh sb="9" eb="10">
      <t>ナド</t>
    </rPh>
    <phoneticPr fontId="7"/>
  </si>
  <si>
    <t>外 注 人 件 費：</t>
    <rPh sb="0" eb="1">
      <t>ソト</t>
    </rPh>
    <rPh sb="2" eb="3">
      <t>チュウ</t>
    </rPh>
    <rPh sb="4" eb="5">
      <t>ヒト</t>
    </rPh>
    <rPh sb="6" eb="7">
      <t>ケン</t>
    </rPh>
    <rPh sb="8" eb="9">
      <t>ヒ</t>
    </rPh>
    <phoneticPr fontId="4"/>
  </si>
  <si>
    <t>個々の工事現場において、施工に関する補助的作業要員として元請企業が直接雇用した労働者のことで、直接工事費には含まれない費用になる。</t>
    <rPh sb="0" eb="2">
      <t>ココ</t>
    </rPh>
    <rPh sb="47" eb="49">
      <t>チョクセツ</t>
    </rPh>
    <rPh sb="49" eb="52">
      <t>コウジヒ</t>
    </rPh>
    <rPh sb="54" eb="55">
      <t>フク</t>
    </rPh>
    <rPh sb="59" eb="61">
      <t>ヒヨウ</t>
    </rPh>
    <phoneticPr fontId="4"/>
  </si>
  <si>
    <t>人材派遣会社等との契約により派遣された人材のこと</t>
    <rPh sb="0" eb="2">
      <t>ジンザイ</t>
    </rPh>
    <rPh sb="2" eb="4">
      <t>ハケン</t>
    </rPh>
    <rPh sb="4" eb="6">
      <t>カイシャ</t>
    </rPh>
    <rPh sb="6" eb="7">
      <t>ナド</t>
    </rPh>
    <rPh sb="9" eb="11">
      <t>ケイヤク</t>
    </rPh>
    <rPh sb="14" eb="16">
      <t>ハケン</t>
    </rPh>
    <rPh sb="19" eb="21">
      <t>ジンザイ</t>
    </rPh>
    <phoneticPr fontId="7"/>
  </si>
  <si>
    <t>④従業員№</t>
    <rPh sb="1" eb="4">
      <t>ジュウギョウイン</t>
    </rPh>
    <phoneticPr fontId="7"/>
  </si>
  <si>
    <t>④-1 年齢(年代)</t>
    <rPh sb="4" eb="6">
      <t>ネンレイ</t>
    </rPh>
    <rPh sb="7" eb="9">
      <t>ネンダイ</t>
    </rPh>
    <phoneticPr fontId="7"/>
  </si>
  <si>
    <t>・原則として、現場従業員が対象となります。役職名等は、当該現場での立場を入力します。表に記載の役職名以外の方については、通常の社内で使用されている名称を入力します。</t>
    <rPh sb="1" eb="3">
      <t>ゲンソク</t>
    </rPh>
    <rPh sb="7" eb="9">
      <t>ゲンバ</t>
    </rPh>
    <rPh sb="9" eb="12">
      <t>ジュウギョウイン</t>
    </rPh>
    <rPh sb="13" eb="15">
      <t>タイショウ</t>
    </rPh>
    <rPh sb="21" eb="23">
      <t>ヤクショク</t>
    </rPh>
    <rPh sb="23" eb="24">
      <t>ナ</t>
    </rPh>
    <rPh sb="24" eb="25">
      <t>トウ</t>
    </rPh>
    <rPh sb="27" eb="29">
      <t>トウガイ</t>
    </rPh>
    <rPh sb="29" eb="31">
      <t>ゲンバ</t>
    </rPh>
    <rPh sb="33" eb="35">
      <t>タチバ</t>
    </rPh>
    <rPh sb="42" eb="43">
      <t>ヒョウ</t>
    </rPh>
    <rPh sb="44" eb="46">
      <t>キサイ</t>
    </rPh>
    <rPh sb="47" eb="49">
      <t>ヤクショク</t>
    </rPh>
    <rPh sb="49" eb="50">
      <t>ナ</t>
    </rPh>
    <rPh sb="50" eb="52">
      <t>イガイ</t>
    </rPh>
    <rPh sb="53" eb="54">
      <t>カタ</t>
    </rPh>
    <rPh sb="60" eb="62">
      <t>ツウジョウ</t>
    </rPh>
    <phoneticPr fontId="7"/>
  </si>
  <si>
    <r>
      <t xml:space="preserve">④-3
 </t>
    </r>
    <r>
      <rPr>
        <sz val="10"/>
        <rFont val="ＭＳ 明朝"/>
        <family val="1"/>
        <charset val="128"/>
      </rPr>
      <t>常勤非常勤の別</t>
    </r>
    <phoneticPr fontId="7"/>
  </si>
  <si>
    <t>　④-5 作業分担</t>
    <rPh sb="5" eb="7">
      <t>サギョウ</t>
    </rPh>
    <rPh sb="7" eb="9">
      <t>ブンタン</t>
    </rPh>
    <phoneticPr fontId="7"/>
  </si>
  <si>
    <t xml:space="preserve"> ④-5
 作業
 分担</t>
    <rPh sb="6" eb="8">
      <t>サギョウ</t>
    </rPh>
    <rPh sb="10" eb="12">
      <t>ブンタン</t>
    </rPh>
    <phoneticPr fontId="7"/>
  </si>
  <si>
    <t>・作業分担は、当該現場で従事した作業内容について入力します。</t>
    <rPh sb="1" eb="3">
      <t>サギョウ</t>
    </rPh>
    <rPh sb="3" eb="5">
      <t>ブンタン</t>
    </rPh>
    <rPh sb="7" eb="9">
      <t>トウガイ</t>
    </rPh>
    <rPh sb="9" eb="11">
      <t>ゲンバ</t>
    </rPh>
    <rPh sb="12" eb="14">
      <t>ジュウジ</t>
    </rPh>
    <rPh sb="16" eb="18">
      <t>サギョウ</t>
    </rPh>
    <rPh sb="18" eb="20">
      <t>ナイヨウ</t>
    </rPh>
    <rPh sb="24" eb="26">
      <t>ニュウリョク</t>
    </rPh>
    <phoneticPr fontId="7"/>
  </si>
  <si>
    <t>現場従業員、現場雇用従業員、現場雇用労働者及び外注費の別について、プルダウンで入力します。但し、直接仮設工事に従事した期間は対象外です。</t>
    <rPh sb="0" eb="5">
      <t>ゲンバジュウギョウイン</t>
    </rPh>
    <rPh sb="6" eb="8">
      <t>ゲンバ</t>
    </rPh>
    <rPh sb="8" eb="10">
      <t>コヨウ</t>
    </rPh>
    <rPh sb="10" eb="13">
      <t>ジュウギョウイン</t>
    </rPh>
    <rPh sb="14" eb="16">
      <t>ゲンバ</t>
    </rPh>
    <rPh sb="16" eb="18">
      <t>コヨウ</t>
    </rPh>
    <rPh sb="18" eb="21">
      <t>ロウドウシャ</t>
    </rPh>
    <rPh sb="21" eb="22">
      <t>オヨ</t>
    </rPh>
    <rPh sb="23" eb="26">
      <t>ガイチュウヒ</t>
    </rPh>
    <rPh sb="27" eb="28">
      <t>ベツ</t>
    </rPh>
    <rPh sb="39" eb="41">
      <t>ニュウリョク</t>
    </rPh>
    <rPh sb="45" eb="46">
      <t>タダ</t>
    </rPh>
    <rPh sb="48" eb="50">
      <t>チョクセツ</t>
    </rPh>
    <rPh sb="50" eb="52">
      <t>カセツ</t>
    </rPh>
    <rPh sb="52" eb="54">
      <t>コウジ</t>
    </rPh>
    <rPh sb="55" eb="57">
      <t>ジュウジ</t>
    </rPh>
    <rPh sb="59" eb="61">
      <t>キカン</t>
    </rPh>
    <rPh sb="62" eb="65">
      <t>タイショウガイ</t>
    </rPh>
    <phoneticPr fontId="4"/>
  </si>
  <si>
    <t>　④-6 給与等総額（円）</t>
    <rPh sb="5" eb="7">
      <t>キュウヨ</t>
    </rPh>
    <rPh sb="7" eb="8">
      <t>トウ</t>
    </rPh>
    <rPh sb="8" eb="10">
      <t>ソウガク</t>
    </rPh>
    <phoneticPr fontId="7"/>
  </si>
  <si>
    <r>
      <t>・各従業員及び現場雇用労働者の給与等総額を入力します。</t>
    </r>
    <r>
      <rPr>
        <sz val="14"/>
        <color indexed="8"/>
        <rFont val="ＭＳ Ｐゴシック"/>
        <family val="3"/>
        <charset val="128"/>
      </rPr>
      <t>（日額、月額、年収ではなく、従事期間の総額を入力します。）</t>
    </r>
    <rPh sb="1" eb="2">
      <t>カク</t>
    </rPh>
    <rPh sb="2" eb="5">
      <t>ジュウギョウイン</t>
    </rPh>
    <rPh sb="5" eb="6">
      <t>オヨ</t>
    </rPh>
    <rPh sb="7" eb="9">
      <t>ゲンバ</t>
    </rPh>
    <rPh sb="9" eb="11">
      <t>コヨウ</t>
    </rPh>
    <rPh sb="11" eb="14">
      <t>ロウドウシャ</t>
    </rPh>
    <rPh sb="15" eb="17">
      <t>キュウヨ</t>
    </rPh>
    <rPh sb="17" eb="18">
      <t>トウ</t>
    </rPh>
    <rPh sb="18" eb="20">
      <t>ソウガク</t>
    </rPh>
    <rPh sb="21" eb="23">
      <t>ニュウリョク</t>
    </rPh>
    <rPh sb="28" eb="30">
      <t>ニチガク</t>
    </rPh>
    <rPh sb="31" eb="32">
      <t>ガツ</t>
    </rPh>
    <rPh sb="32" eb="33">
      <t>ガク</t>
    </rPh>
    <rPh sb="34" eb="36">
      <t>ネンシュウ</t>
    </rPh>
    <rPh sb="41" eb="43">
      <t>ジュウジ</t>
    </rPh>
    <rPh sb="43" eb="45">
      <t>キカン</t>
    </rPh>
    <rPh sb="46" eb="48">
      <t>ソウガク</t>
    </rPh>
    <rPh sb="49" eb="51">
      <t>ニュウリョク</t>
    </rPh>
    <phoneticPr fontId="7"/>
  </si>
  <si>
    <t>・現場従業員の関係した工事現場が２以上にまたがる場合は、その業務内容で按分したものとします。</t>
    <rPh sb="1" eb="3">
      <t>ゲンバ</t>
    </rPh>
    <rPh sb="3" eb="6">
      <t>ジュウギョウイン</t>
    </rPh>
    <rPh sb="7" eb="9">
      <t>カンケイ</t>
    </rPh>
    <rPh sb="11" eb="13">
      <t>コウジ</t>
    </rPh>
    <rPh sb="13" eb="15">
      <t>ゲンバ</t>
    </rPh>
    <rPh sb="17" eb="19">
      <t>イジョウ</t>
    </rPh>
    <rPh sb="24" eb="26">
      <t>バアイ</t>
    </rPh>
    <rPh sb="30" eb="32">
      <t>ギョウム</t>
    </rPh>
    <rPh sb="32" eb="34">
      <t>ナイヨウ</t>
    </rPh>
    <rPh sb="35" eb="37">
      <t>アンブン</t>
    </rPh>
    <phoneticPr fontId="7"/>
  </si>
  <si>
    <t xml:space="preserve"> ④-6
 給与等総額
（円）</t>
    <rPh sb="6" eb="8">
      <t>キュウヨ</t>
    </rPh>
    <rPh sb="8" eb="9">
      <t>トウ</t>
    </rPh>
    <rPh sb="9" eb="11">
      <t>ソウガク</t>
    </rPh>
    <phoneticPr fontId="7"/>
  </si>
  <si>
    <t>④-7 
延べ従事日数（日）</t>
    <rPh sb="5" eb="6">
      <t>ノ</t>
    </rPh>
    <rPh sb="7" eb="9">
      <t>ジュウジ</t>
    </rPh>
    <rPh sb="9" eb="11">
      <t>ニッスウ</t>
    </rPh>
    <rPh sb="12" eb="13">
      <t>ヒ</t>
    </rPh>
    <phoneticPr fontId="7"/>
  </si>
  <si>
    <t>　④-7 延べ従事日数（日）</t>
    <rPh sb="5" eb="6">
      <t>ノ</t>
    </rPh>
    <rPh sb="7" eb="9">
      <t>ジュウジ</t>
    </rPh>
    <rPh sb="9" eb="11">
      <t>ニッスウ</t>
    </rPh>
    <rPh sb="12" eb="13">
      <t>ヒ</t>
    </rPh>
    <phoneticPr fontId="7"/>
  </si>
  <si>
    <t>　④-8 年月</t>
    <rPh sb="5" eb="7">
      <t>ネンゲツ</t>
    </rPh>
    <phoneticPr fontId="7"/>
  </si>
  <si>
    <t>④-8</t>
    <phoneticPr fontId="7"/>
  </si>
  <si>
    <t>　④-10 月別現場従事状況</t>
    <phoneticPr fontId="7"/>
  </si>
  <si>
    <t xml:space="preserve"> ④-9　各月の現場稼働日数</t>
    <rPh sb="5" eb="6">
      <t>カク</t>
    </rPh>
    <rPh sb="6" eb="7">
      <t>ゲツ</t>
    </rPh>
    <rPh sb="8" eb="10">
      <t>ゲンバ</t>
    </rPh>
    <rPh sb="10" eb="13">
      <t>カドウビ</t>
    </rPh>
    <rPh sb="13" eb="14">
      <t>スウ</t>
    </rPh>
    <phoneticPr fontId="7"/>
  </si>
  <si>
    <t>　④-9 各月現場稼働日</t>
    <rPh sb="5" eb="6">
      <t>カク</t>
    </rPh>
    <rPh sb="6" eb="7">
      <t>ゲツ</t>
    </rPh>
    <rPh sb="7" eb="9">
      <t>ゲンバ</t>
    </rPh>
    <rPh sb="9" eb="12">
      <t>カドウビ</t>
    </rPh>
    <phoneticPr fontId="7"/>
  </si>
  <si>
    <t>　　　　　　 ［例示］　工事管理全般、工事管理補助（研修生含む）、事務全般、工事作業補助、現場設置設備系管理等</t>
    <rPh sb="8" eb="9">
      <t>レイ</t>
    </rPh>
    <rPh sb="9" eb="10">
      <t>ジ</t>
    </rPh>
    <rPh sb="12" eb="14">
      <t>コウジ</t>
    </rPh>
    <rPh sb="14" eb="16">
      <t>カンリ</t>
    </rPh>
    <rPh sb="16" eb="18">
      <t>ゼンパン</t>
    </rPh>
    <rPh sb="19" eb="21">
      <t>コウジ</t>
    </rPh>
    <rPh sb="21" eb="23">
      <t>カンリ</t>
    </rPh>
    <rPh sb="23" eb="25">
      <t>ホジョ</t>
    </rPh>
    <rPh sb="26" eb="29">
      <t>ケンシュウセイ</t>
    </rPh>
    <rPh sb="29" eb="30">
      <t>フク</t>
    </rPh>
    <rPh sb="33" eb="35">
      <t>ジム</t>
    </rPh>
    <rPh sb="35" eb="37">
      <t>ゼンパン</t>
    </rPh>
    <rPh sb="38" eb="40">
      <t>コウジ</t>
    </rPh>
    <rPh sb="40" eb="42">
      <t>サギョウ</t>
    </rPh>
    <rPh sb="42" eb="44">
      <t>ホジョ</t>
    </rPh>
    <rPh sb="45" eb="47">
      <t>ゲンバ</t>
    </rPh>
    <rPh sb="47" eb="49">
      <t>セッチ</t>
    </rPh>
    <rPh sb="49" eb="51">
      <t>セツビ</t>
    </rPh>
    <rPh sb="51" eb="52">
      <t>ケイ</t>
    </rPh>
    <rPh sb="52" eb="54">
      <t>カンリ</t>
    </rPh>
    <rPh sb="54" eb="55">
      <t>ナド</t>
    </rPh>
    <phoneticPr fontId="7"/>
  </si>
  <si>
    <t>　　④-2
 　 役職名等
原則として、現場従業員が対象</t>
    <rPh sb="9" eb="12">
      <t>ヤクショクメイ</t>
    </rPh>
    <rPh sb="12" eb="13">
      <t>トウ</t>
    </rPh>
    <phoneticPr fontId="7"/>
  </si>
  <si>
    <r>
      <rPr>
        <sz val="12"/>
        <rFont val="ＭＳ 明朝"/>
        <family val="1"/>
        <charset val="128"/>
      </rPr>
      <t xml:space="preserve"> ④-4　</t>
    </r>
    <r>
      <rPr>
        <sz val="10"/>
        <rFont val="ＭＳ 明朝"/>
        <family val="1"/>
        <charset val="128"/>
      </rPr>
      <t xml:space="preserve"> 現場従業員等現場従業員･現場雇用従業員･現場雇用労働者･外注費の別</t>
    </r>
    <rPh sb="6" eb="8">
      <t>ゲンバ</t>
    </rPh>
    <rPh sb="8" eb="11">
      <t>ジュウギョウイン</t>
    </rPh>
    <rPh sb="11" eb="12">
      <t>ナド</t>
    </rPh>
    <phoneticPr fontId="7"/>
  </si>
  <si>
    <r>
      <t>・延べ従事日数（日）欄に各従業員等が従事した合計日数。</t>
    </r>
    <r>
      <rPr>
        <b/>
        <sz val="14"/>
        <color rgb="FF000000"/>
        <rFont val="ＭＳ 明朝"/>
        <family val="1"/>
        <charset val="128"/>
      </rPr>
      <t>入力の必要はありません。</t>
    </r>
    <rPh sb="1" eb="2">
      <t>ノ</t>
    </rPh>
    <rPh sb="3" eb="5">
      <t>ジュウジ</t>
    </rPh>
    <rPh sb="5" eb="6">
      <t>ヒ</t>
    </rPh>
    <rPh sb="6" eb="7">
      <t>スウ</t>
    </rPh>
    <rPh sb="8" eb="9">
      <t>ヒ</t>
    </rPh>
    <rPh sb="10" eb="11">
      <t>ラン</t>
    </rPh>
    <rPh sb="12" eb="13">
      <t>カク</t>
    </rPh>
    <rPh sb="13" eb="16">
      <t>ジュウギョウイン</t>
    </rPh>
    <rPh sb="16" eb="17">
      <t>トウ</t>
    </rPh>
    <rPh sb="18" eb="20">
      <t>ジュウジ</t>
    </rPh>
    <rPh sb="22" eb="24">
      <t>ゴウケイ</t>
    </rPh>
    <rPh sb="24" eb="25">
      <t>ヒ</t>
    </rPh>
    <rPh sb="25" eb="26">
      <t>スウ</t>
    </rPh>
    <phoneticPr fontId="7"/>
  </si>
  <si>
    <r>
      <t>・従業員等の給与等総額の合計金額。</t>
    </r>
    <r>
      <rPr>
        <b/>
        <sz val="14"/>
        <color rgb="FF000000"/>
        <rFont val="ＭＳ 明朝"/>
        <family val="1"/>
        <charset val="128"/>
      </rPr>
      <t>入力の必要はありません。</t>
    </r>
    <rPh sb="1" eb="4">
      <t>ジュウギョウイン</t>
    </rPh>
    <rPh sb="4" eb="5">
      <t>トウ</t>
    </rPh>
    <rPh sb="6" eb="8">
      <t>キュウヨ</t>
    </rPh>
    <rPh sb="8" eb="9">
      <t>トウ</t>
    </rPh>
    <rPh sb="9" eb="11">
      <t>ソウガク</t>
    </rPh>
    <rPh sb="12" eb="14">
      <t>ゴウケイ</t>
    </rPh>
    <rPh sb="14" eb="16">
      <t>キンガク</t>
    </rPh>
    <phoneticPr fontId="7"/>
  </si>
  <si>
    <t>・契約工期の始期から工事に関する業務の終了時まで、西暦年下二けた及び月を記載します。　［例示］　西暦2019年は　19　としします</t>
    <rPh sb="1" eb="3">
      <t>ケイヤク</t>
    </rPh>
    <rPh sb="3" eb="5">
      <t>コウキ</t>
    </rPh>
    <rPh sb="6" eb="7">
      <t>ハジ</t>
    </rPh>
    <rPh sb="7" eb="8">
      <t>キ</t>
    </rPh>
    <rPh sb="10" eb="12">
      <t>コウジ</t>
    </rPh>
    <rPh sb="13" eb="14">
      <t>カン</t>
    </rPh>
    <rPh sb="16" eb="18">
      <t>ギョウム</t>
    </rPh>
    <rPh sb="19" eb="22">
      <t>シュウリョウジ</t>
    </rPh>
    <rPh sb="25" eb="27">
      <t>セイレキ</t>
    </rPh>
    <rPh sb="27" eb="28">
      <t>ネン</t>
    </rPh>
    <rPh sb="28" eb="29">
      <t>シモ</t>
    </rPh>
    <rPh sb="29" eb="30">
      <t>フタ</t>
    </rPh>
    <rPh sb="32" eb="33">
      <t>オヨ</t>
    </rPh>
    <rPh sb="34" eb="35">
      <t>ツキ</t>
    </rPh>
    <rPh sb="36" eb="38">
      <t>キサイ</t>
    </rPh>
    <rPh sb="48" eb="50">
      <t>セイレキ</t>
    </rPh>
    <rPh sb="54" eb="55">
      <t>ネン</t>
    </rPh>
    <phoneticPr fontId="7"/>
  </si>
  <si>
    <t>　常　勤　－　現場従業員</t>
    <phoneticPr fontId="7"/>
  </si>
  <si>
    <t>　非常勤　－　現場雇用従業員(研修生含む)、外注人件費</t>
    <phoneticPr fontId="7"/>
  </si>
  <si>
    <t>　④-11 小計</t>
    <phoneticPr fontId="7"/>
  </si>
  <si>
    <t>　　④-11 小計</t>
    <phoneticPr fontId="7"/>
  </si>
  <si>
    <t>　④-10　　月別現場従事状況（日数）</t>
    <rPh sb="16" eb="18">
      <t>ニッスウ</t>
    </rPh>
    <phoneticPr fontId="7"/>
  </si>
  <si>
    <t>-2-3 外注人件費</t>
    <rPh sb="5" eb="7">
      <t>ガイチュウ</t>
    </rPh>
    <rPh sb="7" eb="10">
      <t>ジンケンヒ</t>
    </rPh>
    <phoneticPr fontId="6"/>
  </si>
  <si>
    <t>現場従業員等の社宅や寮等の維持管理に要する費用をに有力します。入力します。</t>
    <rPh sb="0" eb="2">
      <t>ゲンバ</t>
    </rPh>
    <rPh sb="2" eb="5">
      <t>ジュウギョウイン</t>
    </rPh>
    <rPh sb="5" eb="6">
      <t>ナド</t>
    </rPh>
    <rPh sb="7" eb="9">
      <t>シャタク</t>
    </rPh>
    <rPh sb="10" eb="11">
      <t>リョウ</t>
    </rPh>
    <rPh sb="11" eb="12">
      <t>ナド</t>
    </rPh>
    <rPh sb="13" eb="15">
      <t>イジ</t>
    </rPh>
    <rPh sb="15" eb="17">
      <t>カンリ</t>
    </rPh>
    <rPh sb="18" eb="19">
      <t>ヨウ</t>
    </rPh>
    <rPh sb="21" eb="23">
      <t>ヒヨウ</t>
    </rPh>
    <rPh sb="25" eb="27">
      <t>ユウリョク</t>
    </rPh>
    <rPh sb="31" eb="33">
      <t>ニュウリョク</t>
    </rPh>
    <phoneticPr fontId="6"/>
  </si>
  <si>
    <t>但し、警備員等は、共通仮設費の「④環境安全」で入力します。</t>
    <phoneticPr fontId="4"/>
  </si>
  <si>
    <t>-1～-3の項目以外で施工図等作成費の項目として計上した金額とその内容を入力します。無い場合は「0」とします</t>
    <rPh sb="6" eb="8">
      <t>コウモク</t>
    </rPh>
    <rPh sb="8" eb="10">
      <t>イガイ</t>
    </rPh>
    <rPh sb="11" eb="13">
      <t>セコウ</t>
    </rPh>
    <rPh sb="13" eb="14">
      <t>ズ</t>
    </rPh>
    <rPh sb="14" eb="15">
      <t>ナド</t>
    </rPh>
    <rPh sb="15" eb="17">
      <t>サクセイ</t>
    </rPh>
    <rPh sb="17" eb="18">
      <t>ヒ</t>
    </rPh>
    <rPh sb="19" eb="21">
      <t>コウモク</t>
    </rPh>
    <rPh sb="24" eb="26">
      <t>ケイジョウ</t>
    </rPh>
    <rPh sb="28" eb="30">
      <t>キンガク</t>
    </rPh>
    <rPh sb="33" eb="35">
      <t>ナイヨウ</t>
    </rPh>
    <rPh sb="36" eb="38">
      <t>ニュウリョク</t>
    </rPh>
    <rPh sb="42" eb="43">
      <t>ナ</t>
    </rPh>
    <rPh sb="44" eb="46">
      <t>バアイ</t>
    </rPh>
    <phoneticPr fontId="6"/>
  </si>
  <si>
    <t>⑥ 退職金</t>
    <rPh sb="2" eb="5">
      <t>タイショクキン</t>
    </rPh>
    <phoneticPr fontId="6"/>
  </si>
  <si>
    <t>-1 退職給付引当金繰入額</t>
    <phoneticPr fontId="6"/>
  </si>
  <si>
    <t>-2 退職金</t>
    <rPh sb="3" eb="6">
      <t>タイショクキン</t>
    </rPh>
    <phoneticPr fontId="6"/>
  </si>
  <si>
    <t>現場従業員の退職給付引当への繰入額について、工事原価で負担した額を入力します。</t>
    <rPh sb="0" eb="2">
      <t>ゲンバ</t>
    </rPh>
    <rPh sb="2" eb="5">
      <t>ジュウギョウイン</t>
    </rPh>
    <rPh sb="22" eb="24">
      <t>コウジ</t>
    </rPh>
    <rPh sb="24" eb="26">
      <t>ゲンカ</t>
    </rPh>
    <rPh sb="27" eb="29">
      <t>フタン</t>
    </rPh>
    <rPh sb="31" eb="32">
      <t>ガク</t>
    </rPh>
    <rPh sb="33" eb="35">
      <t>ニュウリョク</t>
    </rPh>
    <phoneticPr fontId="6"/>
  </si>
  <si>
    <t>現場雇用従業員及び現場雇用労働者の退職手当について、工事原価で負担した額を入力します。</t>
    <rPh sb="0" eb="2">
      <t>ゲンバ</t>
    </rPh>
    <rPh sb="2" eb="4">
      <t>コヨウ</t>
    </rPh>
    <rPh sb="4" eb="7">
      <t>ジュウギョウイン</t>
    </rPh>
    <rPh sb="7" eb="8">
      <t>オヨ</t>
    </rPh>
    <rPh sb="9" eb="11">
      <t>ゲンバ</t>
    </rPh>
    <rPh sb="11" eb="13">
      <t>コヨウ</t>
    </rPh>
    <rPh sb="13" eb="16">
      <t>ロウドウシャ</t>
    </rPh>
    <rPh sb="17" eb="19">
      <t>タイショク</t>
    </rPh>
    <rPh sb="19" eb="21">
      <t>テアテ</t>
    </rPh>
    <phoneticPr fontId="6"/>
  </si>
  <si>
    <t>-1 労災保険料</t>
    <rPh sb="3" eb="5">
      <t>ロウサイ</t>
    </rPh>
    <rPh sb="5" eb="7">
      <t>ホケン</t>
    </rPh>
    <rPh sb="7" eb="8">
      <t>リョウ</t>
    </rPh>
    <phoneticPr fontId="6"/>
  </si>
  <si>
    <t>-2 法定外労災補償制度掛金</t>
    <phoneticPr fontId="6"/>
  </si>
  <si>
    <t>-3 雇用保険料</t>
    <rPh sb="3" eb="5">
      <t>コヨウ</t>
    </rPh>
    <rPh sb="5" eb="8">
      <t>ホケンリョウ</t>
    </rPh>
    <phoneticPr fontId="6"/>
  </si>
  <si>
    <t>-4 健康保険料</t>
    <rPh sb="3" eb="5">
      <t>ケンコウ</t>
    </rPh>
    <rPh sb="5" eb="8">
      <t>ホケンリョウ</t>
    </rPh>
    <phoneticPr fontId="6"/>
  </si>
  <si>
    <t>-5 厚生年金保険料</t>
    <rPh sb="3" eb="5">
      <t>コウセイ</t>
    </rPh>
    <rPh sb="5" eb="7">
      <t>ネンキン</t>
    </rPh>
    <rPh sb="7" eb="9">
      <t>ホケン</t>
    </rPh>
    <rPh sb="9" eb="10">
      <t>リョウ</t>
    </rPh>
    <phoneticPr fontId="6"/>
  </si>
  <si>
    <t>-1～-6の項目以外で法定福利費の項目として計上した金額とその内容を入力します。無い場合は「0」とします</t>
    <rPh sb="6" eb="8">
      <t>コウモク</t>
    </rPh>
    <rPh sb="8" eb="10">
      <t>イガイ</t>
    </rPh>
    <rPh sb="11" eb="13">
      <t>ホウテイ</t>
    </rPh>
    <rPh sb="13" eb="15">
      <t>フクリ</t>
    </rPh>
    <rPh sb="15" eb="16">
      <t>ヒ</t>
    </rPh>
    <rPh sb="17" eb="19">
      <t>コウモク</t>
    </rPh>
    <rPh sb="22" eb="24">
      <t>ケイジョウ</t>
    </rPh>
    <rPh sb="26" eb="28">
      <t>キンガク</t>
    </rPh>
    <rPh sb="31" eb="33">
      <t>ナイヨウ</t>
    </rPh>
    <rPh sb="34" eb="36">
      <t>ニュウリョク</t>
    </rPh>
    <rPh sb="40" eb="41">
      <t>ナ</t>
    </rPh>
    <rPh sb="42" eb="44">
      <t>バアイ</t>
    </rPh>
    <phoneticPr fontId="6"/>
  </si>
  <si>
    <t>Ⅰ～Ⅳを対象とした法定外労災補償制度掛金の「事業主負担額」を入力します。</t>
    <rPh sb="4" eb="6">
      <t>タイショウ</t>
    </rPh>
    <rPh sb="9" eb="11">
      <t>ホウテイ</t>
    </rPh>
    <rPh sb="11" eb="12">
      <t>ガイ</t>
    </rPh>
    <rPh sb="12" eb="14">
      <t>ロウサイ</t>
    </rPh>
    <rPh sb="14" eb="16">
      <t>ホショウ</t>
    </rPh>
    <rPh sb="16" eb="18">
      <t>セイド</t>
    </rPh>
    <rPh sb="18" eb="20">
      <t>カケガネ</t>
    </rPh>
    <rPh sb="22" eb="25">
      <t>ジギョウヌシ</t>
    </rPh>
    <rPh sb="25" eb="27">
      <t>フタン</t>
    </rPh>
    <rPh sb="27" eb="28">
      <t>ガク</t>
    </rPh>
    <rPh sb="30" eb="32">
      <t>ニュウリョク</t>
    </rPh>
    <phoneticPr fontId="6"/>
  </si>
  <si>
    <t>Ⅰ～Ⅳを対象とした労災保険料の「事業主負担額」を入力します。還付金があれば差し引いた額となります。</t>
    <rPh sb="4" eb="6">
      <t>タイショウ</t>
    </rPh>
    <rPh sb="9" eb="11">
      <t>ロウサイ</t>
    </rPh>
    <rPh sb="11" eb="13">
      <t>ホケン</t>
    </rPh>
    <rPh sb="13" eb="14">
      <t>リョウ</t>
    </rPh>
    <rPh sb="16" eb="19">
      <t>ジギョウヌシ</t>
    </rPh>
    <rPh sb="19" eb="21">
      <t>フタン</t>
    </rPh>
    <rPh sb="21" eb="22">
      <t>ガク</t>
    </rPh>
    <rPh sb="24" eb="26">
      <t>ニュウリョク</t>
    </rPh>
    <rPh sb="30" eb="32">
      <t>カンプ</t>
    </rPh>
    <rPh sb="32" eb="33">
      <t>キン</t>
    </rPh>
    <rPh sb="37" eb="38">
      <t>サ</t>
    </rPh>
    <rPh sb="39" eb="40">
      <t>ヒ</t>
    </rPh>
    <rPh sb="42" eb="43">
      <t>ガク</t>
    </rPh>
    <phoneticPr fontId="6"/>
  </si>
  <si>
    <t>-1 福利厚生</t>
    <rPh sb="3" eb="5">
      <t>フクリ</t>
    </rPh>
    <rPh sb="5" eb="7">
      <t>コウセイ</t>
    </rPh>
    <phoneticPr fontId="6"/>
  </si>
  <si>
    <t>Ⅰを対象に、慰安、娯楽、厚生、貸与被服、健康診断、医療、慶弔見舞等に要した費用を入力します。</t>
    <rPh sb="2" eb="4">
      <t>タイショウ</t>
    </rPh>
    <rPh sb="6" eb="8">
      <t>イアン</t>
    </rPh>
    <rPh sb="9" eb="11">
      <t>ゴラク</t>
    </rPh>
    <rPh sb="12" eb="14">
      <t>コウセイ</t>
    </rPh>
    <rPh sb="15" eb="17">
      <t>タイヨ</t>
    </rPh>
    <rPh sb="17" eb="19">
      <t>ヒフク</t>
    </rPh>
    <rPh sb="20" eb="22">
      <t>ケンコウ</t>
    </rPh>
    <rPh sb="22" eb="24">
      <t>シンダン</t>
    </rPh>
    <rPh sb="25" eb="27">
      <t>イリョウ</t>
    </rPh>
    <rPh sb="28" eb="30">
      <t>ケイチョウ</t>
    </rPh>
    <rPh sb="30" eb="32">
      <t>ミマイ</t>
    </rPh>
    <rPh sb="32" eb="33">
      <t>ナド</t>
    </rPh>
    <rPh sb="34" eb="35">
      <t>ヨウ</t>
    </rPh>
    <rPh sb="37" eb="39">
      <t>ヒヨウ</t>
    </rPh>
    <rPh sb="40" eb="42">
      <t>ニュウリョク</t>
    </rPh>
    <phoneticPr fontId="6"/>
  </si>
  <si>
    <t>-1の項目以外で福利厚生の項目として計上した金額とその内容を入力します。無い場合は「0」とします</t>
    <rPh sb="3" eb="5">
      <t>コウモク</t>
    </rPh>
    <rPh sb="5" eb="7">
      <t>イガイ</t>
    </rPh>
    <rPh sb="8" eb="10">
      <t>フクリ</t>
    </rPh>
    <rPh sb="10" eb="12">
      <t>コウセイ</t>
    </rPh>
    <rPh sb="13" eb="15">
      <t>コウモク</t>
    </rPh>
    <rPh sb="18" eb="20">
      <t>ケイジョウ</t>
    </rPh>
    <rPh sb="22" eb="24">
      <t>キンガク</t>
    </rPh>
    <rPh sb="27" eb="29">
      <t>ナイヨウ</t>
    </rPh>
    <rPh sb="30" eb="32">
      <t>ニュウリョク</t>
    </rPh>
    <rPh sb="36" eb="37">
      <t>ナ</t>
    </rPh>
    <rPh sb="38" eb="40">
      <t>バアイ</t>
    </rPh>
    <phoneticPr fontId="6"/>
  </si>
  <si>
    <t>-1 事務用消耗品</t>
    <rPh sb="3" eb="6">
      <t>ジムヨウ</t>
    </rPh>
    <rPh sb="6" eb="8">
      <t>ショウモウ</t>
    </rPh>
    <rPh sb="8" eb="9">
      <t>ヒン</t>
    </rPh>
    <phoneticPr fontId="6"/>
  </si>
  <si>
    <t>-2 事務用備品費</t>
    <rPh sb="3" eb="6">
      <t>ジムヨウ</t>
    </rPh>
    <rPh sb="6" eb="9">
      <t>ビヒンヒ</t>
    </rPh>
    <phoneticPr fontId="6"/>
  </si>
  <si>
    <t>-3 図書その他</t>
    <rPh sb="3" eb="5">
      <t>トショ</t>
    </rPh>
    <rPh sb="7" eb="8">
      <t>タ</t>
    </rPh>
    <phoneticPr fontId="6"/>
  </si>
  <si>
    <t>ＯＡ機器、複写機等のリース・レンタル料金及び修理費等に要した費用を入力します。</t>
    <rPh sb="2" eb="4">
      <t>キキ</t>
    </rPh>
    <rPh sb="5" eb="8">
      <t>フクシャキ</t>
    </rPh>
    <rPh sb="8" eb="9">
      <t>ナド</t>
    </rPh>
    <rPh sb="18" eb="20">
      <t>リョウキン</t>
    </rPh>
    <rPh sb="20" eb="21">
      <t>オヨ</t>
    </rPh>
    <rPh sb="22" eb="25">
      <t>シュウリヒ</t>
    </rPh>
    <rPh sb="25" eb="26">
      <t>ナド</t>
    </rPh>
    <rPh sb="27" eb="28">
      <t>ヨウ</t>
    </rPh>
    <rPh sb="30" eb="32">
      <t>ヒヨウ</t>
    </rPh>
    <rPh sb="33" eb="35">
      <t>ニュウリョク</t>
    </rPh>
    <phoneticPr fontId="6"/>
  </si>
  <si>
    <t>事務用の消耗品（コピー用紙等、筆記具、帳簿用･ノート類）の購入に要した費用を入力します。</t>
    <rPh sb="0" eb="3">
      <t>ジムヨウ</t>
    </rPh>
    <rPh sb="4" eb="6">
      <t>ショウモウ</t>
    </rPh>
    <rPh sb="6" eb="7">
      <t>ヒン</t>
    </rPh>
    <rPh sb="11" eb="13">
      <t>ヨウシ</t>
    </rPh>
    <rPh sb="13" eb="14">
      <t>ナド</t>
    </rPh>
    <rPh sb="15" eb="18">
      <t>ヒッキグ</t>
    </rPh>
    <rPh sb="19" eb="21">
      <t>チョウボ</t>
    </rPh>
    <rPh sb="21" eb="22">
      <t>ヨウ</t>
    </rPh>
    <rPh sb="26" eb="27">
      <t>ルイ</t>
    </rPh>
    <rPh sb="29" eb="31">
      <t>コウニュウ</t>
    </rPh>
    <rPh sb="32" eb="33">
      <t>ヨウ</t>
    </rPh>
    <rPh sb="35" eb="37">
      <t>ヒヨウ</t>
    </rPh>
    <rPh sb="38" eb="40">
      <t>ニュウリョク</t>
    </rPh>
    <phoneticPr fontId="6"/>
  </si>
  <si>
    <t>契約書･工事･完成図、工事･竣工写真、新聞、仕様書等、製図用品等の購入･製本等に要した費用をに有力します。</t>
    <rPh sb="0" eb="3">
      <t>ケイヤクショ</t>
    </rPh>
    <rPh sb="4" eb="6">
      <t>コウジ</t>
    </rPh>
    <rPh sb="7" eb="9">
      <t>カンセイ</t>
    </rPh>
    <rPh sb="9" eb="10">
      <t>ズ</t>
    </rPh>
    <rPh sb="11" eb="13">
      <t>コウジ</t>
    </rPh>
    <rPh sb="14" eb="16">
      <t>シュンコウ</t>
    </rPh>
    <rPh sb="16" eb="18">
      <t>シャシン</t>
    </rPh>
    <rPh sb="19" eb="21">
      <t>シンブン</t>
    </rPh>
    <rPh sb="22" eb="25">
      <t>シヨウショ</t>
    </rPh>
    <rPh sb="25" eb="26">
      <t>ナド</t>
    </rPh>
    <rPh sb="27" eb="30">
      <t>セイズヨウ</t>
    </rPh>
    <rPh sb="30" eb="31">
      <t>ヒン</t>
    </rPh>
    <rPh sb="31" eb="32">
      <t>ナド</t>
    </rPh>
    <rPh sb="33" eb="35">
      <t>コウニュウ</t>
    </rPh>
    <rPh sb="36" eb="38">
      <t>セイホン</t>
    </rPh>
    <rPh sb="38" eb="39">
      <t>ナド</t>
    </rPh>
    <rPh sb="40" eb="41">
      <t>ヨウ</t>
    </rPh>
    <rPh sb="43" eb="45">
      <t>ヒヨウ</t>
    </rPh>
    <rPh sb="47" eb="49">
      <t>ユウリョク</t>
    </rPh>
    <phoneticPr fontId="6"/>
  </si>
  <si>
    <t>-1～-3の項目以外で事務用品費の項目として計上した金額とその内容を入力します。無い場合は「0」とします</t>
    <rPh sb="6" eb="8">
      <t>コウモク</t>
    </rPh>
    <rPh sb="8" eb="10">
      <t>イガイ</t>
    </rPh>
    <rPh sb="11" eb="13">
      <t>ジム</t>
    </rPh>
    <rPh sb="13" eb="15">
      <t>ヨウヒン</t>
    </rPh>
    <rPh sb="15" eb="16">
      <t>ヒ</t>
    </rPh>
    <rPh sb="17" eb="19">
      <t>コウモク</t>
    </rPh>
    <rPh sb="22" eb="24">
      <t>ケイジョウ</t>
    </rPh>
    <rPh sb="26" eb="28">
      <t>キンガク</t>
    </rPh>
    <rPh sb="31" eb="33">
      <t>ナイヨウ</t>
    </rPh>
    <rPh sb="34" eb="36">
      <t>ニュウリョク</t>
    </rPh>
    <rPh sb="40" eb="41">
      <t>ナ</t>
    </rPh>
    <rPh sb="42" eb="44">
      <t>バアイ</t>
    </rPh>
    <phoneticPr fontId="6"/>
  </si>
  <si>
    <t>-1 通信費</t>
    <rPh sb="3" eb="6">
      <t>ツウシンヒ</t>
    </rPh>
    <phoneticPr fontId="6"/>
  </si>
  <si>
    <t>-2 交通費</t>
    <rPh sb="3" eb="6">
      <t>コウツウヒ</t>
    </rPh>
    <phoneticPr fontId="6"/>
  </si>
  <si>
    <t>-3 旅費</t>
    <rPh sb="3" eb="5">
      <t>リョヒ</t>
    </rPh>
    <phoneticPr fontId="6"/>
  </si>
  <si>
    <t>Ⅰ及びⅡを対象に、本支店･発注者との連絡交通費(連絡車の燃料･使用料･修理費、ﾀｸｼｰ代等)を入力します</t>
    <rPh sb="1" eb="2">
      <t>オヨ</t>
    </rPh>
    <rPh sb="5" eb="7">
      <t>タイショウ</t>
    </rPh>
    <rPh sb="9" eb="12">
      <t>ホンシテン</t>
    </rPh>
    <rPh sb="13" eb="16">
      <t>ハッチュウシャ</t>
    </rPh>
    <rPh sb="18" eb="20">
      <t>レンラク</t>
    </rPh>
    <rPh sb="20" eb="23">
      <t>コウツウヒ</t>
    </rPh>
    <rPh sb="24" eb="26">
      <t>レンラク</t>
    </rPh>
    <rPh sb="26" eb="27">
      <t>シャ</t>
    </rPh>
    <rPh sb="28" eb="30">
      <t>ネンリョウ</t>
    </rPh>
    <rPh sb="31" eb="34">
      <t>シヨウリョウ</t>
    </rPh>
    <rPh sb="35" eb="38">
      <t>シュウリヒ</t>
    </rPh>
    <rPh sb="43" eb="44">
      <t>ダイ</t>
    </rPh>
    <rPh sb="44" eb="45">
      <t>ナド</t>
    </rPh>
    <rPh sb="47" eb="49">
      <t>ニュウリョク</t>
    </rPh>
    <phoneticPr fontId="6"/>
  </si>
  <si>
    <t>Ⅰ及びⅡを対象に、赴任･赴任者の帰宅旅費、出張旅費(宿泊費等含む)を入力します</t>
    <rPh sb="1" eb="2">
      <t>オヨ</t>
    </rPh>
    <rPh sb="5" eb="7">
      <t>タイショウ</t>
    </rPh>
    <rPh sb="9" eb="11">
      <t>フニン</t>
    </rPh>
    <rPh sb="12" eb="14">
      <t>フニン</t>
    </rPh>
    <rPh sb="14" eb="15">
      <t>シャ</t>
    </rPh>
    <rPh sb="16" eb="18">
      <t>キタク</t>
    </rPh>
    <rPh sb="18" eb="20">
      <t>リョヒ</t>
    </rPh>
    <rPh sb="21" eb="23">
      <t>シュッチョウ</t>
    </rPh>
    <rPh sb="23" eb="25">
      <t>リョヒ</t>
    </rPh>
    <rPh sb="26" eb="29">
      <t>シュクハクヒ</t>
    </rPh>
    <rPh sb="29" eb="30">
      <t>ナド</t>
    </rPh>
    <rPh sb="30" eb="31">
      <t>フク</t>
    </rPh>
    <rPh sb="34" eb="36">
      <t>ニュウリョク</t>
    </rPh>
    <phoneticPr fontId="6"/>
  </si>
  <si>
    <t>-1～-3の項目以外で通信交通費の項目として計上した金額とその内容を入力します。無い場合は「0」とします</t>
    <rPh sb="6" eb="8">
      <t>コウモク</t>
    </rPh>
    <rPh sb="8" eb="10">
      <t>イガイ</t>
    </rPh>
    <rPh sb="11" eb="13">
      <t>ツウシン</t>
    </rPh>
    <rPh sb="13" eb="15">
      <t>コウツウ</t>
    </rPh>
    <rPh sb="15" eb="16">
      <t>ヒ</t>
    </rPh>
    <rPh sb="17" eb="19">
      <t>コウモク</t>
    </rPh>
    <rPh sb="22" eb="24">
      <t>ケイジョウ</t>
    </rPh>
    <rPh sb="26" eb="28">
      <t>キンガク</t>
    </rPh>
    <rPh sb="31" eb="33">
      <t>ナイヨウ</t>
    </rPh>
    <rPh sb="34" eb="36">
      <t>ニュウリョク</t>
    </rPh>
    <rPh sb="40" eb="41">
      <t>ナ</t>
    </rPh>
    <rPh sb="42" eb="44">
      <t>バアイ</t>
    </rPh>
    <phoneticPr fontId="6"/>
  </si>
  <si>
    <t>-1 一般補償費</t>
    <rPh sb="3" eb="5">
      <t>イッパン</t>
    </rPh>
    <rPh sb="5" eb="7">
      <t>ホショウ</t>
    </rPh>
    <rPh sb="7" eb="8">
      <t>ヒ</t>
    </rPh>
    <phoneticPr fontId="6"/>
  </si>
  <si>
    <t>-2 完成工事補償引当金繰入額</t>
    <rPh sb="3" eb="5">
      <t>カンセイ</t>
    </rPh>
    <rPh sb="5" eb="7">
      <t>コウジ</t>
    </rPh>
    <rPh sb="7" eb="9">
      <t>ホショウ</t>
    </rPh>
    <rPh sb="9" eb="11">
      <t>ヒキアテ</t>
    </rPh>
    <rPh sb="11" eb="12">
      <t>キン</t>
    </rPh>
    <rPh sb="12" eb="14">
      <t>クリイレ</t>
    </rPh>
    <rPh sb="14" eb="15">
      <t>ガク</t>
    </rPh>
    <phoneticPr fontId="6"/>
  </si>
  <si>
    <t>-3-1 その他</t>
    <rPh sb="7" eb="8">
      <t>タ</t>
    </rPh>
    <phoneticPr fontId="6"/>
  </si>
  <si>
    <t>-3-2 その他</t>
    <rPh sb="7" eb="8">
      <t>タ</t>
    </rPh>
    <phoneticPr fontId="6"/>
  </si>
  <si>
    <t>-1～-2の項目以外で補償費の項目として計上した金額とその内容を入力します。無い場合は「0」とします</t>
    <rPh sb="6" eb="8">
      <t>コウモク</t>
    </rPh>
    <rPh sb="8" eb="10">
      <t>イガイ</t>
    </rPh>
    <rPh sb="11" eb="13">
      <t>ホショウ</t>
    </rPh>
    <rPh sb="13" eb="14">
      <t>ヒ</t>
    </rPh>
    <rPh sb="15" eb="17">
      <t>コウモク</t>
    </rPh>
    <rPh sb="20" eb="22">
      <t>ケイジョウ</t>
    </rPh>
    <rPh sb="24" eb="26">
      <t>キンガク</t>
    </rPh>
    <rPh sb="29" eb="31">
      <t>ナイヨウ</t>
    </rPh>
    <rPh sb="32" eb="34">
      <t>ニュウリョク</t>
    </rPh>
    <rPh sb="38" eb="39">
      <t>ナ</t>
    </rPh>
    <rPh sb="40" eb="42">
      <t>バアイ</t>
    </rPh>
    <phoneticPr fontId="6"/>
  </si>
  <si>
    <t>完成工事に対して見積計上した、完成工事補償引当金の繰入額を入力します。</t>
    <rPh sb="0" eb="2">
      <t>カンセイ</t>
    </rPh>
    <rPh sb="2" eb="4">
      <t>コウジ</t>
    </rPh>
    <rPh sb="5" eb="6">
      <t>タイ</t>
    </rPh>
    <rPh sb="8" eb="10">
      <t>ミツモリ</t>
    </rPh>
    <rPh sb="10" eb="12">
      <t>ケイジョウ</t>
    </rPh>
    <rPh sb="29" eb="31">
      <t>ニュウリョク</t>
    </rPh>
    <phoneticPr fontId="6"/>
  </si>
  <si>
    <t>工事施工に伴って通常発生する騒音･振動･濁水･工事車両通行等に対して、第三者に支払われた補償費を入力します</t>
    <rPh sb="0" eb="2">
      <t>コウジ</t>
    </rPh>
    <rPh sb="2" eb="4">
      <t>セコウ</t>
    </rPh>
    <rPh sb="5" eb="6">
      <t>トモナ</t>
    </rPh>
    <rPh sb="8" eb="10">
      <t>ツウジョウ</t>
    </rPh>
    <rPh sb="10" eb="12">
      <t>ハッセイ</t>
    </rPh>
    <rPh sb="14" eb="16">
      <t>ソウオン</t>
    </rPh>
    <rPh sb="17" eb="19">
      <t>シンドウ</t>
    </rPh>
    <rPh sb="20" eb="22">
      <t>ダクスイ</t>
    </rPh>
    <rPh sb="23" eb="25">
      <t>コウジ</t>
    </rPh>
    <rPh sb="25" eb="27">
      <t>シャリョウ</t>
    </rPh>
    <rPh sb="27" eb="29">
      <t>ツウコウ</t>
    </rPh>
    <rPh sb="29" eb="30">
      <t>ナド</t>
    </rPh>
    <rPh sb="31" eb="32">
      <t>タイ</t>
    </rPh>
    <rPh sb="35" eb="38">
      <t>ダイサンシャ</t>
    </rPh>
    <rPh sb="39" eb="41">
      <t>シハラ</t>
    </rPh>
    <rPh sb="44" eb="46">
      <t>ホショウ</t>
    </rPh>
    <rPh sb="46" eb="47">
      <t>ヒ</t>
    </rPh>
    <rPh sb="48" eb="50">
      <t>ニュウリョク</t>
    </rPh>
    <phoneticPr fontId="6"/>
  </si>
  <si>
    <t>施工図作成を外注した場合の費用です。本支店の支援を受けた場合は「⑩ 原価性経費配賦額」に入力します</t>
    <rPh sb="0" eb="2">
      <t>セコウ</t>
    </rPh>
    <rPh sb="2" eb="3">
      <t>ズ</t>
    </rPh>
    <rPh sb="3" eb="5">
      <t>サクセイ</t>
    </rPh>
    <rPh sb="6" eb="8">
      <t>ガイチュウ</t>
    </rPh>
    <rPh sb="10" eb="12">
      <t>バアイ</t>
    </rPh>
    <rPh sb="13" eb="15">
      <t>ヒヨウ</t>
    </rPh>
    <rPh sb="18" eb="21">
      <t>ホンシテン</t>
    </rPh>
    <rPh sb="22" eb="24">
      <t>シエン</t>
    </rPh>
    <rPh sb="25" eb="26">
      <t>ウ</t>
    </rPh>
    <rPh sb="28" eb="30">
      <t>バアイ</t>
    </rPh>
    <rPh sb="44" eb="46">
      <t>ニュウリョク</t>
    </rPh>
    <phoneticPr fontId="6"/>
  </si>
  <si>
    <t>完成図作成を外注した場合の費用です。本支店の支援を受けた場合は「⑩ 原価性経費配賦額」に入力します</t>
    <rPh sb="0" eb="2">
      <t>カンセイ</t>
    </rPh>
    <rPh sb="2" eb="3">
      <t>ズ</t>
    </rPh>
    <rPh sb="3" eb="5">
      <t>サクセイ</t>
    </rPh>
    <rPh sb="6" eb="8">
      <t>ガイチュウ</t>
    </rPh>
    <rPh sb="10" eb="12">
      <t>バアイ</t>
    </rPh>
    <rPh sb="13" eb="15">
      <t>ヒヨウ</t>
    </rPh>
    <phoneticPr fontId="6"/>
  </si>
  <si>
    <t>積算業務を外注した場合の費用です。本支店の支援を受けた場合は「⑩ 原価性経費配賦額」に入力します</t>
    <rPh sb="0" eb="2">
      <t>セキサン</t>
    </rPh>
    <rPh sb="2" eb="4">
      <t>ギョウム</t>
    </rPh>
    <rPh sb="5" eb="7">
      <t>ガイチュウ</t>
    </rPh>
    <rPh sb="9" eb="11">
      <t>バアイ</t>
    </rPh>
    <rPh sb="12" eb="14">
      <t>ヒヨウ</t>
    </rPh>
    <phoneticPr fontId="6"/>
  </si>
  <si>
    <t>-1～-2の項目以外で原価性経費配賦額の項目として計上した金額とその内容を入力します。無い場合は「0」とします</t>
    <rPh sb="6" eb="8">
      <t>コウモク</t>
    </rPh>
    <rPh sb="8" eb="10">
      <t>イガイ</t>
    </rPh>
    <rPh sb="11" eb="13">
      <t>ゲンカ</t>
    </rPh>
    <rPh sb="13" eb="14">
      <t>セイ</t>
    </rPh>
    <rPh sb="14" eb="16">
      <t>ケイヒ</t>
    </rPh>
    <rPh sb="16" eb="18">
      <t>ハイフ</t>
    </rPh>
    <rPh sb="18" eb="19">
      <t>ガク</t>
    </rPh>
    <rPh sb="20" eb="22">
      <t>コウモク</t>
    </rPh>
    <rPh sb="25" eb="27">
      <t>ケイジョウ</t>
    </rPh>
    <rPh sb="29" eb="31">
      <t>キンガク</t>
    </rPh>
    <rPh sb="34" eb="36">
      <t>ナイヨウ</t>
    </rPh>
    <rPh sb="37" eb="39">
      <t>ニュウリョク</t>
    </rPh>
    <rPh sb="43" eb="44">
      <t>ナ</t>
    </rPh>
    <rPh sb="45" eb="47">
      <t>バアイ</t>
    </rPh>
    <phoneticPr fontId="6"/>
  </si>
  <si>
    <t>-2 実験･試験費等</t>
    <rPh sb="3" eb="5">
      <t>ジッケン</t>
    </rPh>
    <rPh sb="6" eb="8">
      <t>シケン</t>
    </rPh>
    <rPh sb="8" eb="9">
      <t>ヒ</t>
    </rPh>
    <rPh sb="9" eb="10">
      <t>ナド</t>
    </rPh>
    <phoneticPr fontId="6"/>
  </si>
  <si>
    <t>実験･試験等について、本支店･技術研究所等の支援を受けた場合の原価性費用を入力します。</t>
    <rPh sb="0" eb="2">
      <t>ジッケン</t>
    </rPh>
    <rPh sb="3" eb="5">
      <t>シケン</t>
    </rPh>
    <rPh sb="5" eb="6">
      <t>ナド</t>
    </rPh>
    <rPh sb="11" eb="14">
      <t>ホンシテン</t>
    </rPh>
    <rPh sb="15" eb="17">
      <t>ギジュツ</t>
    </rPh>
    <rPh sb="17" eb="20">
      <t>ケンキュウジョ</t>
    </rPh>
    <rPh sb="20" eb="21">
      <t>ナド</t>
    </rPh>
    <rPh sb="22" eb="24">
      <t>シエン</t>
    </rPh>
    <rPh sb="25" eb="26">
      <t>ウ</t>
    </rPh>
    <rPh sb="28" eb="30">
      <t>バアイ</t>
    </rPh>
    <rPh sb="31" eb="33">
      <t>ゲンカ</t>
    </rPh>
    <rPh sb="33" eb="34">
      <t>セイ</t>
    </rPh>
    <rPh sb="34" eb="36">
      <t>ヒヨウ</t>
    </rPh>
    <rPh sb="37" eb="39">
      <t>ニュウリョク</t>
    </rPh>
    <phoneticPr fontId="6"/>
  </si>
  <si>
    <t>本支店等及び工事所･出張所等の支援を受けた場合の原価性費用を入力します。</t>
    <rPh sb="0" eb="3">
      <t>ホンシテン</t>
    </rPh>
    <rPh sb="3" eb="4">
      <t>ナド</t>
    </rPh>
    <rPh sb="4" eb="5">
      <t>オヨ</t>
    </rPh>
    <rPh sb="6" eb="8">
      <t>コウジ</t>
    </rPh>
    <rPh sb="8" eb="9">
      <t>ショ</t>
    </rPh>
    <rPh sb="10" eb="12">
      <t>シュッチョウ</t>
    </rPh>
    <rPh sb="12" eb="13">
      <t>ジョ</t>
    </rPh>
    <rPh sb="13" eb="14">
      <t>ナド</t>
    </rPh>
    <rPh sb="15" eb="17">
      <t>シエン</t>
    </rPh>
    <rPh sb="18" eb="19">
      <t>ウ</t>
    </rPh>
    <rPh sb="21" eb="23">
      <t>バアイ</t>
    </rPh>
    <rPh sb="24" eb="26">
      <t>ゲンカ</t>
    </rPh>
    <rPh sb="26" eb="27">
      <t>セイ</t>
    </rPh>
    <rPh sb="27" eb="29">
      <t>ヒヨウ</t>
    </rPh>
    <rPh sb="30" eb="32">
      <t>ニュウリョク</t>
    </rPh>
    <phoneticPr fontId="6"/>
  </si>
  <si>
    <t>現場を支援した、人件費･物件･家賃･光熱水･通信･減価償却費等に要した費用です</t>
    <rPh sb="0" eb="2">
      <t>ゲンバ</t>
    </rPh>
    <rPh sb="3" eb="5">
      <t>シエン</t>
    </rPh>
    <rPh sb="8" eb="11">
      <t>ジンケンヒ</t>
    </rPh>
    <rPh sb="12" eb="14">
      <t>ブッケン</t>
    </rPh>
    <rPh sb="15" eb="17">
      <t>ヤチン</t>
    </rPh>
    <rPh sb="18" eb="20">
      <t>コウネツ</t>
    </rPh>
    <rPh sb="20" eb="21">
      <t>ミズ</t>
    </rPh>
    <rPh sb="22" eb="24">
      <t>ツウシン</t>
    </rPh>
    <rPh sb="25" eb="27">
      <t>ゲンカ</t>
    </rPh>
    <rPh sb="27" eb="29">
      <t>ショウキャク</t>
    </rPh>
    <rPh sb="29" eb="30">
      <t>ヒ</t>
    </rPh>
    <rPh sb="30" eb="31">
      <t>ナド</t>
    </rPh>
    <rPh sb="32" eb="33">
      <t>ヨウ</t>
    </rPh>
    <rPh sb="35" eb="37">
      <t>ヒヨウ</t>
    </rPh>
    <phoneticPr fontId="6"/>
  </si>
  <si>
    <t>-1 会議費</t>
    <rPh sb="3" eb="6">
      <t>カイギヒ</t>
    </rPh>
    <phoneticPr fontId="6"/>
  </si>
  <si>
    <t>-2 諸会費</t>
    <rPh sb="3" eb="6">
      <t>ショカイヒ</t>
    </rPh>
    <phoneticPr fontId="6"/>
  </si>
  <si>
    <t>-3 式典費</t>
    <rPh sb="3" eb="5">
      <t>シキテン</t>
    </rPh>
    <rPh sb="5" eb="6">
      <t>ヒ</t>
    </rPh>
    <phoneticPr fontId="6"/>
  </si>
  <si>
    <t>-4 工事登録等の費用</t>
    <rPh sb="3" eb="5">
      <t>コウジ</t>
    </rPh>
    <rPh sb="5" eb="8">
      <t>トウロクナド</t>
    </rPh>
    <rPh sb="9" eb="11">
      <t>ヒヨウ</t>
    </rPh>
    <phoneticPr fontId="6"/>
  </si>
  <si>
    <t>-1～-4の項目以外で必要とし計上した金額とその内容を入力します。無い場合は「0」とします</t>
    <rPh sb="6" eb="8">
      <t>コウモク</t>
    </rPh>
    <rPh sb="8" eb="10">
      <t>イガイ</t>
    </rPh>
    <rPh sb="11" eb="13">
      <t>ヒツヨウ</t>
    </rPh>
    <rPh sb="15" eb="17">
      <t>ケイジョウ</t>
    </rPh>
    <rPh sb="19" eb="21">
      <t>キンガク</t>
    </rPh>
    <rPh sb="24" eb="26">
      <t>ナイヨウ</t>
    </rPh>
    <rPh sb="27" eb="29">
      <t>ニュウリョク</t>
    </rPh>
    <rPh sb="33" eb="34">
      <t>ナ</t>
    </rPh>
    <rPh sb="35" eb="37">
      <t>バアイ</t>
    </rPh>
    <phoneticPr fontId="6"/>
  </si>
  <si>
    <t>来客接待、各種打合せ、その他会合等に要した費用を入力します</t>
    <rPh sb="0" eb="2">
      <t>ライキャク</t>
    </rPh>
    <rPh sb="2" eb="4">
      <t>セッタイ</t>
    </rPh>
    <rPh sb="5" eb="7">
      <t>カクシュ</t>
    </rPh>
    <rPh sb="7" eb="9">
      <t>ウチアワ</t>
    </rPh>
    <rPh sb="13" eb="14">
      <t>タ</t>
    </rPh>
    <rPh sb="14" eb="16">
      <t>カイゴウ</t>
    </rPh>
    <rPh sb="16" eb="17">
      <t>ナド</t>
    </rPh>
    <rPh sb="18" eb="19">
      <t>ヨウ</t>
    </rPh>
    <rPh sb="21" eb="23">
      <t>ヒヨウ</t>
    </rPh>
    <rPh sb="24" eb="26">
      <t>ニュウリョク</t>
    </rPh>
    <phoneticPr fontId="6"/>
  </si>
  <si>
    <t>協会費、組合費、町会費、協力会費、賛助会等の会費及び近隣への慶弔費等に要した費用を入力します</t>
    <rPh sb="0" eb="2">
      <t>キョウカイ</t>
    </rPh>
    <rPh sb="2" eb="3">
      <t>ヒ</t>
    </rPh>
    <rPh sb="4" eb="7">
      <t>クミアイヒ</t>
    </rPh>
    <rPh sb="8" eb="11">
      <t>チョウカイヒ</t>
    </rPh>
    <rPh sb="12" eb="14">
      <t>キョウリョク</t>
    </rPh>
    <rPh sb="14" eb="16">
      <t>カイヒ</t>
    </rPh>
    <rPh sb="17" eb="19">
      <t>サンジョ</t>
    </rPh>
    <rPh sb="19" eb="20">
      <t>カイ</t>
    </rPh>
    <rPh sb="20" eb="21">
      <t>ナド</t>
    </rPh>
    <rPh sb="22" eb="24">
      <t>カイヒ</t>
    </rPh>
    <rPh sb="24" eb="25">
      <t>オヨ</t>
    </rPh>
    <rPh sb="26" eb="28">
      <t>キンリン</t>
    </rPh>
    <rPh sb="30" eb="32">
      <t>ケイチョウ</t>
    </rPh>
    <rPh sb="32" eb="33">
      <t>ヒ</t>
    </rPh>
    <rPh sb="33" eb="34">
      <t>ナド</t>
    </rPh>
    <rPh sb="35" eb="36">
      <t>ヨウ</t>
    </rPh>
    <rPh sb="38" eb="40">
      <t>ヒヨウ</t>
    </rPh>
    <rPh sb="41" eb="43">
      <t>ニュウリョク</t>
    </rPh>
    <phoneticPr fontId="6"/>
  </si>
  <si>
    <t>起工、地鎮、上棟、竣工等の式典(施設含む)に要した費用を入力します</t>
    <rPh sb="0" eb="2">
      <t>キコウ</t>
    </rPh>
    <rPh sb="3" eb="5">
      <t>ジチン</t>
    </rPh>
    <rPh sb="6" eb="8">
      <t>ジョウトウ</t>
    </rPh>
    <rPh sb="9" eb="11">
      <t>シュンコウ</t>
    </rPh>
    <rPh sb="11" eb="12">
      <t>ナド</t>
    </rPh>
    <rPh sb="13" eb="15">
      <t>シキテン</t>
    </rPh>
    <rPh sb="16" eb="18">
      <t>シセツ</t>
    </rPh>
    <rPh sb="18" eb="19">
      <t>フク</t>
    </rPh>
    <rPh sb="22" eb="23">
      <t>ヨウ</t>
    </rPh>
    <rPh sb="25" eb="27">
      <t>ヒヨウ</t>
    </rPh>
    <rPh sb="28" eb="30">
      <t>ニュウリョク</t>
    </rPh>
    <phoneticPr fontId="6"/>
  </si>
  <si>
    <t>工事登録等に要した費用を入力します。</t>
    <rPh sb="0" eb="2">
      <t>コウジ</t>
    </rPh>
    <rPh sb="2" eb="4">
      <t>トウロク</t>
    </rPh>
    <rPh sb="4" eb="5">
      <t>ナド</t>
    </rPh>
    <rPh sb="6" eb="7">
      <t>ヨウ</t>
    </rPh>
    <rPh sb="9" eb="11">
      <t>ヒヨウ</t>
    </rPh>
    <rPh sb="12" eb="14">
      <t>ニュウリョク</t>
    </rPh>
    <phoneticPr fontId="6"/>
  </si>
  <si>
    <t>1. 現場管理費に関する事項（2/2）</t>
    <rPh sb="3" eb="5">
      <t>ゲンバ</t>
    </rPh>
    <rPh sb="5" eb="7">
      <t>カンリ</t>
    </rPh>
    <rPh sb="7" eb="8">
      <t>ヒ</t>
    </rPh>
    <rPh sb="9" eb="10">
      <t>カン</t>
    </rPh>
    <rPh sb="12" eb="14">
      <t>ジコウ</t>
    </rPh>
    <phoneticPr fontId="3"/>
  </si>
  <si>
    <t>０４　現場管理費に関する事項（2/2）</t>
    <rPh sb="3" eb="5">
      <t>ゲンバ</t>
    </rPh>
    <rPh sb="5" eb="7">
      <t>カンリ</t>
    </rPh>
    <rPh sb="7" eb="8">
      <t>ヒ</t>
    </rPh>
    <rPh sb="9" eb="10">
      <t>カン</t>
    </rPh>
    <rPh sb="12" eb="14">
      <t>ジコウ</t>
    </rPh>
    <phoneticPr fontId="3"/>
  </si>
  <si>
    <t>1. 現場管理費に関する事項（1/2）</t>
    <rPh sb="3" eb="5">
      <t>ゲンバ</t>
    </rPh>
    <rPh sb="5" eb="7">
      <t>カンリ</t>
    </rPh>
    <rPh sb="7" eb="8">
      <t>ヒ</t>
    </rPh>
    <rPh sb="9" eb="10">
      <t>カン</t>
    </rPh>
    <rPh sb="12" eb="14">
      <t>ジコウ</t>
    </rPh>
    <phoneticPr fontId="3"/>
  </si>
  <si>
    <t>０４　現場管理費に関する事項（1/2）</t>
    <rPh sb="3" eb="5">
      <t>ゲンバ</t>
    </rPh>
    <rPh sb="5" eb="7">
      <t>カンリ</t>
    </rPh>
    <rPh sb="7" eb="8">
      <t>ヒ</t>
    </rPh>
    <rPh sb="9" eb="10">
      <t>カン</t>
    </rPh>
    <rPh sb="12" eb="14">
      <t>ジコウ</t>
    </rPh>
    <phoneticPr fontId="3"/>
  </si>
  <si>
    <r>
      <t>本調査票に入力した方の所属部署の連絡先をそれぞれ入力します。　入力例：　</t>
    </r>
    <r>
      <rPr>
        <b/>
        <sz val="10"/>
        <color theme="1"/>
        <rFont val="ＭＳ 明朝"/>
        <family val="1"/>
        <charset val="128"/>
      </rPr>
      <t>03-XXXX-XXXX</t>
    </r>
    <r>
      <rPr>
        <sz val="10"/>
        <color theme="1"/>
        <rFont val="ＭＳ 明朝"/>
        <family val="1"/>
        <charset val="128"/>
      </rPr>
      <t>（半角）</t>
    </r>
    <rPh sb="11" eb="13">
      <t>ショゾク</t>
    </rPh>
    <rPh sb="13" eb="15">
      <t>ブショ</t>
    </rPh>
    <rPh sb="24" eb="26">
      <t>ニュウリョク</t>
    </rPh>
    <rPh sb="31" eb="33">
      <t>ニュウリョク</t>
    </rPh>
    <rPh sb="33" eb="34">
      <t>レイ</t>
    </rPh>
    <rPh sb="49" eb="51">
      <t>ハンカク</t>
    </rPh>
    <phoneticPr fontId="4"/>
  </si>
  <si>
    <t>★　入力データの確認</t>
    <rPh sb="2" eb="4">
      <t>ニュウリョク</t>
    </rPh>
    <rPh sb="8" eb="10">
      <t>カクニン</t>
    </rPh>
    <phoneticPr fontId="6"/>
  </si>
  <si>
    <t>p1 18行</t>
    <phoneticPr fontId="6"/>
  </si>
  <si>
    <t>項目</t>
    <rPh sb="0" eb="2">
      <t>コウモク</t>
    </rPh>
    <phoneticPr fontId="6"/>
  </si>
  <si>
    <t>金額</t>
    <rPh sb="0" eb="2">
      <t>キンガク</t>
    </rPh>
    <phoneticPr fontId="6"/>
  </si>
  <si>
    <t>p1 19行</t>
  </si>
  <si>
    <t>上記から</t>
    <rPh sb="0" eb="2">
      <t>ジョウキ</t>
    </rPh>
    <phoneticPr fontId="6"/>
  </si>
  <si>
    <t>関連事項</t>
    <rPh sb="0" eb="2">
      <t>カンレン</t>
    </rPh>
    <rPh sb="2" eb="4">
      <t>ジコウ</t>
    </rPh>
    <phoneticPr fontId="6"/>
  </si>
  <si>
    <t>p1 25行</t>
  </si>
  <si>
    <t>p1 21行</t>
    <phoneticPr fontId="6"/>
  </si>
  <si>
    <t>契約保証費</t>
    <phoneticPr fontId="6"/>
  </si>
  <si>
    <t>住宅瑕疵担保履行法に伴う費用</t>
    <rPh sb="10" eb="11">
      <t>トモナ</t>
    </rPh>
    <rPh sb="12" eb="14">
      <t>ヒヨウ</t>
    </rPh>
    <phoneticPr fontId="6"/>
  </si>
  <si>
    <t>契約保証に要した費用（手数料等）を入力します。</t>
    <rPh sb="0" eb="2">
      <t>ケイヤク</t>
    </rPh>
    <rPh sb="2" eb="4">
      <t>ホショウ</t>
    </rPh>
    <rPh sb="5" eb="6">
      <t>ヨウ</t>
    </rPh>
    <rPh sb="8" eb="10">
      <t>ヒヨウ</t>
    </rPh>
    <rPh sb="11" eb="14">
      <t>テスウリョウ</t>
    </rPh>
    <rPh sb="14" eb="15">
      <t>ナド</t>
    </rPh>
    <rPh sb="17" eb="19">
      <t>ニュウリョク</t>
    </rPh>
    <phoneticPr fontId="4"/>
  </si>
  <si>
    <t>一般管理費等</t>
    <rPh sb="0" eb="2">
      <t>イッパン</t>
    </rPh>
    <rPh sb="2" eb="5">
      <t>カンリヒ</t>
    </rPh>
    <rPh sb="5" eb="6">
      <t>ナド</t>
    </rPh>
    <phoneticPr fontId="6"/>
  </si>
  <si>
    <t>工事原価(税別)</t>
    <rPh sb="5" eb="7">
      <t>ゼイベツ</t>
    </rPh>
    <phoneticPr fontId="6"/>
  </si>
  <si>
    <t>最終契約金額(税別)</t>
    <rPh sb="7" eb="9">
      <t>ゼイベツ</t>
    </rPh>
    <phoneticPr fontId="6"/>
  </si>
  <si>
    <t>共通仮設費</t>
    <rPh sb="0" eb="2">
      <t>キョウツウ</t>
    </rPh>
    <rPh sb="2" eb="4">
      <t>カセツ</t>
    </rPh>
    <rPh sb="4" eb="5">
      <t>ヒ</t>
    </rPh>
    <phoneticPr fontId="6"/>
  </si>
  <si>
    <t>p3 102行</t>
    <phoneticPr fontId="6"/>
  </si>
  <si>
    <t>p3 113行</t>
    <phoneticPr fontId="6"/>
  </si>
  <si>
    <t>p3 125行</t>
    <phoneticPr fontId="6"/>
  </si>
  <si>
    <t>p4 142行</t>
    <phoneticPr fontId="6"/>
  </si>
  <si>
    <t>p4 155行</t>
    <phoneticPr fontId="6"/>
  </si>
  <si>
    <t>p4 165行</t>
    <phoneticPr fontId="6"/>
  </si>
  <si>
    <t>p5 188行</t>
    <phoneticPr fontId="6"/>
  </si>
  <si>
    <t>p6 234行</t>
    <phoneticPr fontId="6"/>
  </si>
  <si>
    <t>現場管理費</t>
    <rPh sb="0" eb="2">
      <t>ゲンバ</t>
    </rPh>
    <rPh sb="2" eb="5">
      <t>カンリヒ</t>
    </rPh>
    <phoneticPr fontId="6"/>
  </si>
  <si>
    <t>p7 280行</t>
    <phoneticPr fontId="6"/>
  </si>
  <si>
    <t>p7 287行</t>
    <phoneticPr fontId="6"/>
  </si>
  <si>
    <t>p7 291行</t>
    <phoneticPr fontId="6"/>
  </si>
  <si>
    <t>p7 300行</t>
    <phoneticPr fontId="6"/>
  </si>
  <si>
    <t>p7 306行</t>
    <phoneticPr fontId="6"/>
  </si>
  <si>
    <t>p7 312行</t>
    <phoneticPr fontId="6"/>
  </si>
  <si>
    <t>⑦ 法定福利費</t>
    <rPh sb="2" eb="4">
      <t>ホウテイ</t>
    </rPh>
    <rPh sb="4" eb="6">
      <t>フクリ</t>
    </rPh>
    <rPh sb="6" eb="7">
      <t>ヒ</t>
    </rPh>
    <phoneticPr fontId="6"/>
  </si>
  <si>
    <t>⑧ 福利厚生費</t>
    <rPh sb="2" eb="4">
      <t>フクリ</t>
    </rPh>
    <rPh sb="4" eb="6">
      <t>コウセイ</t>
    </rPh>
    <rPh sb="6" eb="7">
      <t>ヒ</t>
    </rPh>
    <phoneticPr fontId="6"/>
  </si>
  <si>
    <t>⑨ 事務用品費</t>
    <rPh sb="2" eb="4">
      <t>ジム</t>
    </rPh>
    <rPh sb="4" eb="6">
      <t>ヨウヒン</t>
    </rPh>
    <rPh sb="6" eb="7">
      <t>ヒ</t>
    </rPh>
    <phoneticPr fontId="6"/>
  </si>
  <si>
    <t>⑩ 通信交通費</t>
    <rPh sb="2" eb="4">
      <t>ツウシン</t>
    </rPh>
    <rPh sb="4" eb="6">
      <t>コウツウ</t>
    </rPh>
    <rPh sb="6" eb="7">
      <t>ヒ</t>
    </rPh>
    <phoneticPr fontId="6"/>
  </si>
  <si>
    <t>⑪ 補償費</t>
    <rPh sb="2" eb="4">
      <t>ホショウ</t>
    </rPh>
    <rPh sb="4" eb="5">
      <t>ヒ</t>
    </rPh>
    <phoneticPr fontId="6"/>
  </si>
  <si>
    <t>⑫ 原価性経費配賦額</t>
    <rPh sb="2" eb="4">
      <t>ゲンカ</t>
    </rPh>
    <rPh sb="4" eb="5">
      <t>セイ</t>
    </rPh>
    <rPh sb="5" eb="7">
      <t>ケイヒ</t>
    </rPh>
    <rPh sb="7" eb="9">
      <t>ハイフ</t>
    </rPh>
    <rPh sb="9" eb="10">
      <t>ガク</t>
    </rPh>
    <phoneticPr fontId="6"/>
  </si>
  <si>
    <t>⑬ その他</t>
    <rPh sb="4" eb="5">
      <t>タ</t>
    </rPh>
    <phoneticPr fontId="6"/>
  </si>
  <si>
    <t>p8 326行</t>
    <phoneticPr fontId="6"/>
  </si>
  <si>
    <t>p8 335行</t>
    <phoneticPr fontId="6"/>
  </si>
  <si>
    <t>p8 339行</t>
    <phoneticPr fontId="6"/>
  </si>
  <si>
    <t>p8 345行</t>
    <phoneticPr fontId="6"/>
  </si>
  <si>
    <t>p8 351行</t>
    <phoneticPr fontId="6"/>
  </si>
  <si>
    <t>p8 356行</t>
    <phoneticPr fontId="6"/>
  </si>
  <si>
    <t>p8 361行</t>
    <phoneticPr fontId="6"/>
  </si>
  <si>
    <t>に、未入力部分があります。</t>
    <rPh sb="2" eb="5">
      <t>ミニュウリョク</t>
    </rPh>
    <rPh sb="5" eb="7">
      <t>ブブン</t>
    </rPh>
    <phoneticPr fontId="6"/>
  </si>
  <si>
    <t>以降の確認をお願います。</t>
    <rPh sb="0" eb="2">
      <t>イコウ</t>
    </rPh>
    <rPh sb="3" eb="5">
      <t>カクニン</t>
    </rPh>
    <rPh sb="7" eb="8">
      <t>ネガ</t>
    </rPh>
    <phoneticPr fontId="6"/>
  </si>
  <si>
    <t>直接工事費</t>
    <rPh sb="0" eb="2">
      <t>チョクセツ</t>
    </rPh>
    <rPh sb="2" eb="5">
      <t>コウジヒ</t>
    </rPh>
    <phoneticPr fontId="6"/>
  </si>
  <si>
    <t>p2 50行</t>
    <phoneticPr fontId="6"/>
  </si>
  <si>
    <t>を確認願います。</t>
    <rPh sb="1" eb="3">
      <t>カクニン</t>
    </rPh>
    <rPh sb="3" eb="4">
      <t>ネガ</t>
    </rPh>
    <phoneticPr fontId="6"/>
  </si>
  <si>
    <t>が未入力です。</t>
    <rPh sb="1" eb="4">
      <t>ミニュウリョク</t>
    </rPh>
    <phoneticPr fontId="6"/>
  </si>
  <si>
    <t>各種負担金</t>
    <rPh sb="0" eb="2">
      <t>カクシュ</t>
    </rPh>
    <rPh sb="2" eb="5">
      <t>フタンキン</t>
    </rPh>
    <phoneticPr fontId="6"/>
  </si>
  <si>
    <t>p1 56行</t>
    <phoneticPr fontId="6"/>
  </si>
  <si>
    <t>p2 60行</t>
  </si>
  <si>
    <t>p2 60行</t>
    <phoneticPr fontId="6"/>
  </si>
  <si>
    <t>電気設備工事経費</t>
    <rPh sb="6" eb="8">
      <t>ケイヒ</t>
    </rPh>
    <phoneticPr fontId="6"/>
  </si>
  <si>
    <t>機械設備工事経費</t>
    <rPh sb="6" eb="8">
      <t>ケイヒ</t>
    </rPh>
    <phoneticPr fontId="6"/>
  </si>
  <si>
    <t>昇降機設備工事経費</t>
    <rPh sb="7" eb="9">
      <t>ケイヒ</t>
    </rPh>
    <phoneticPr fontId="6"/>
  </si>
  <si>
    <t>03 共通仮設費に関する事項、</t>
  </si>
  <si>
    <t>04 現場管理費に関する事項及び</t>
    <rPh sb="14" eb="15">
      <t>オヨ</t>
    </rPh>
    <phoneticPr fontId="6"/>
  </si>
  <si>
    <t>1. 工事原価に関する事項①直接工事費</t>
    <rPh sb="3" eb="5">
      <t>コウジ</t>
    </rPh>
    <rPh sb="5" eb="7">
      <t>ゲンカ</t>
    </rPh>
    <rPh sb="8" eb="9">
      <t>カン</t>
    </rPh>
    <rPh sb="11" eb="13">
      <t>ジコウ</t>
    </rPh>
    <rPh sb="14" eb="16">
      <t>チョクセツ</t>
    </rPh>
    <rPh sb="16" eb="19">
      <t>コウジヒ</t>
    </rPh>
    <phoneticPr fontId="3"/>
  </si>
  <si>
    <t>の各項目に入力した金額の合計と</t>
    <rPh sb="1" eb="4">
      <t>カクコウモク</t>
    </rPh>
    <rPh sb="5" eb="7">
      <t>ニュウリョク</t>
    </rPh>
    <rPh sb="9" eb="11">
      <t>キンガク</t>
    </rPh>
    <rPh sb="12" eb="14">
      <t>ゴウケイ</t>
    </rPh>
    <phoneticPr fontId="6"/>
  </si>
  <si>
    <t>2. 工事全般に関する事項④ 工事原価が一致していません。</t>
    <rPh sb="20" eb="22">
      <t>イッチ</t>
    </rPh>
    <phoneticPr fontId="6"/>
  </si>
  <si>
    <t>各項目に入力した金額の確認をお願いいたします。</t>
    <rPh sb="0" eb="1">
      <t>カク</t>
    </rPh>
    <rPh sb="1" eb="3">
      <t>コウモク</t>
    </rPh>
    <rPh sb="4" eb="6">
      <t>ニュウリョク</t>
    </rPh>
    <rPh sb="8" eb="10">
      <t>キンガク</t>
    </rPh>
    <rPh sb="11" eb="13">
      <t>カクニン</t>
    </rPh>
    <rPh sb="15" eb="16">
      <t>ネガ</t>
    </rPh>
    <phoneticPr fontId="6"/>
  </si>
  <si>
    <t>本シートの入力をお願いします。</t>
    <phoneticPr fontId="6"/>
  </si>
  <si>
    <t>本シートの入力が完了しました。ご協力ありがとうございました。</t>
    <phoneticPr fontId="6"/>
  </si>
  <si>
    <t>工事現場における熱中症対策について、取り組みの有無を入力します。直接工事費での取り組みは除きます。</t>
    <rPh sb="0" eb="2">
      <t>コウジ</t>
    </rPh>
    <rPh sb="2" eb="4">
      <t>ゲンバ</t>
    </rPh>
    <rPh sb="8" eb="10">
      <t>ネッチュウ</t>
    </rPh>
    <rPh sb="10" eb="11">
      <t>ショウ</t>
    </rPh>
    <rPh sb="11" eb="13">
      <t>タイサク</t>
    </rPh>
    <rPh sb="18" eb="19">
      <t>ト</t>
    </rPh>
    <rPh sb="20" eb="21">
      <t>ク</t>
    </rPh>
    <rPh sb="23" eb="25">
      <t>ウム</t>
    </rPh>
    <rPh sb="26" eb="28">
      <t>ニュウリョク</t>
    </rPh>
    <rPh sb="32" eb="34">
      <t>チョクセツ</t>
    </rPh>
    <rPh sb="34" eb="37">
      <t>コウジヒ</t>
    </rPh>
    <rPh sb="39" eb="40">
      <t>ト</t>
    </rPh>
    <rPh sb="41" eb="42">
      <t>ク</t>
    </rPh>
    <rPh sb="44" eb="45">
      <t>ノゾ</t>
    </rPh>
    <phoneticPr fontId="4"/>
  </si>
  <si>
    <r>
      <rPr>
        <b/>
        <sz val="10"/>
        <color theme="1"/>
        <rFont val="ＭＳ 明朝"/>
        <family val="1"/>
        <charset val="128"/>
      </rPr>
      <t>直接工事費</t>
    </r>
    <r>
      <rPr>
        <sz val="10"/>
        <color theme="1"/>
        <rFont val="ＭＳ 明朝"/>
        <family val="1"/>
        <charset val="128"/>
      </rPr>
      <t>の合計額を入力します。但し、他工種との契約額を含み、各種負担金は直接工事費に含みません。</t>
    </r>
    <rPh sb="0" eb="2">
      <t>チョクセツ</t>
    </rPh>
    <rPh sb="16" eb="17">
      <t>タダ</t>
    </rPh>
    <rPh sb="19" eb="20">
      <t>タ</t>
    </rPh>
    <rPh sb="20" eb="22">
      <t>コウシュ</t>
    </rPh>
    <rPh sb="24" eb="26">
      <t>ケイヤク</t>
    </rPh>
    <rPh sb="26" eb="27">
      <t>ガク</t>
    </rPh>
    <rPh sb="28" eb="29">
      <t>フク</t>
    </rPh>
    <phoneticPr fontId="4"/>
  </si>
  <si>
    <r>
      <rPr>
        <b/>
        <sz val="10"/>
        <color theme="1"/>
        <rFont val="ＭＳ 明朝"/>
        <family val="1"/>
        <charset val="128"/>
      </rPr>
      <t>０３　共通仮設費に関する事項で入力した「共通仮設費」</t>
    </r>
    <r>
      <rPr>
        <sz val="10"/>
        <color theme="1"/>
        <rFont val="ＭＳ 明朝"/>
        <family val="1"/>
        <charset val="128"/>
      </rPr>
      <t>の合計額です</t>
    </r>
    <rPh sb="15" eb="17">
      <t>ニュウリョク</t>
    </rPh>
    <rPh sb="20" eb="22">
      <t>キョウツウ</t>
    </rPh>
    <rPh sb="22" eb="24">
      <t>カセツ</t>
    </rPh>
    <rPh sb="24" eb="25">
      <t>ヒ</t>
    </rPh>
    <phoneticPr fontId="4"/>
  </si>
  <si>
    <r>
      <rPr>
        <b/>
        <sz val="10"/>
        <color theme="1"/>
        <rFont val="ＭＳ 明朝"/>
        <family val="1"/>
        <charset val="128"/>
      </rPr>
      <t>０４　現場管理費に関する事項で入力した「現場管理費」</t>
    </r>
    <r>
      <rPr>
        <sz val="10"/>
        <color theme="1"/>
        <rFont val="ＭＳ 明朝"/>
        <family val="1"/>
        <charset val="128"/>
      </rPr>
      <t>の合計額です</t>
    </r>
    <rPh sb="15" eb="17">
      <t>ニュウリョク</t>
    </rPh>
    <rPh sb="20" eb="22">
      <t>ゲンバ</t>
    </rPh>
    <rPh sb="22" eb="25">
      <t>カンリヒ</t>
    </rPh>
    <phoneticPr fontId="4"/>
  </si>
  <si>
    <r>
      <rPr>
        <b/>
        <sz val="10"/>
        <color theme="1"/>
        <rFont val="ＭＳ 明朝"/>
        <family val="1"/>
        <charset val="128"/>
      </rPr>
      <t>０１　工事全般に関する事項の情報から算出された「一般管理費等」</t>
    </r>
    <r>
      <rPr>
        <sz val="10"/>
        <color theme="1"/>
        <rFont val="ＭＳ 明朝"/>
        <family val="1"/>
        <charset val="128"/>
      </rPr>
      <t>の額です</t>
    </r>
    <rPh sb="14" eb="16">
      <t>ジョウホウ</t>
    </rPh>
    <rPh sb="18" eb="20">
      <t>サンシュツ</t>
    </rPh>
    <rPh sb="24" eb="26">
      <t>イッパン</t>
    </rPh>
    <rPh sb="26" eb="29">
      <t>カンリヒ</t>
    </rPh>
    <rPh sb="29" eb="30">
      <t>ナド</t>
    </rPh>
    <phoneticPr fontId="4"/>
  </si>
  <si>
    <r>
      <t>建築工事における他工種とは、</t>
    </r>
    <r>
      <rPr>
        <b/>
        <sz val="10"/>
        <color theme="1"/>
        <rFont val="ＭＳ 明朝"/>
        <family val="1"/>
        <charset val="128"/>
      </rPr>
      <t>電気設備工事</t>
    </r>
    <r>
      <rPr>
        <sz val="10"/>
        <color theme="1"/>
        <rFont val="ＭＳ 明朝"/>
        <family val="1"/>
        <charset val="128"/>
      </rPr>
      <t>、</t>
    </r>
    <r>
      <rPr>
        <b/>
        <sz val="10"/>
        <color theme="1"/>
        <rFont val="ＭＳ 明朝"/>
        <family val="1"/>
        <charset val="128"/>
      </rPr>
      <t>機械設備工事</t>
    </r>
    <r>
      <rPr>
        <sz val="10"/>
        <color theme="1"/>
        <rFont val="ＭＳ 明朝"/>
        <family val="1"/>
        <charset val="128"/>
      </rPr>
      <t>及び</t>
    </r>
    <r>
      <rPr>
        <b/>
        <sz val="10"/>
        <color theme="1"/>
        <rFont val="ＭＳ 明朝"/>
        <family val="1"/>
        <charset val="128"/>
      </rPr>
      <t>昇降機設備工事</t>
    </r>
    <r>
      <rPr>
        <sz val="10"/>
        <color theme="1"/>
        <rFont val="ＭＳ 明朝"/>
        <family val="1"/>
        <charset val="128"/>
      </rPr>
      <t>のこと</t>
    </r>
    <rPh sb="0" eb="2">
      <t>ケンチク</t>
    </rPh>
    <rPh sb="2" eb="4">
      <t>コウジ</t>
    </rPh>
    <rPh sb="8" eb="9">
      <t>タ</t>
    </rPh>
    <rPh sb="9" eb="11">
      <t>コウシュ</t>
    </rPh>
    <rPh sb="14" eb="16">
      <t>デンキ</t>
    </rPh>
    <rPh sb="16" eb="18">
      <t>セツビ</t>
    </rPh>
    <rPh sb="18" eb="20">
      <t>コウジ</t>
    </rPh>
    <rPh sb="21" eb="27">
      <t>キカイセツビコウジ</t>
    </rPh>
    <rPh sb="27" eb="28">
      <t>オヨ</t>
    </rPh>
    <rPh sb="29" eb="36">
      <t>ショウコウキセツビコウジ</t>
    </rPh>
    <phoneticPr fontId="4"/>
  </si>
  <si>
    <t>上記が「有」の場合、その対応について、プルダウンで入力します。</t>
    <rPh sb="0" eb="2">
      <t>ジョウキ</t>
    </rPh>
    <rPh sb="4" eb="5">
      <t>アリ</t>
    </rPh>
    <rPh sb="7" eb="9">
      <t>バアイ</t>
    </rPh>
    <rPh sb="12" eb="14">
      <t>タイオウ</t>
    </rPh>
    <rPh sb="25" eb="27">
      <t>ニュウリョク</t>
    </rPh>
    <phoneticPr fontId="4"/>
  </si>
  <si>
    <t>その他の揚重機の種類をプルダウンで選択してください。種類は、３種類まで選択できます。</t>
    <rPh sb="2" eb="3">
      <t>タ</t>
    </rPh>
    <rPh sb="4" eb="7">
      <t>ヨウジュウキ</t>
    </rPh>
    <rPh sb="8" eb="10">
      <t>シュルイ</t>
    </rPh>
    <rPh sb="17" eb="19">
      <t>センタク</t>
    </rPh>
    <rPh sb="26" eb="28">
      <t>シュルイ</t>
    </rPh>
    <rPh sb="31" eb="33">
      <t>シュルイ</t>
    </rPh>
    <rPh sb="35" eb="37">
      <t>センタク</t>
    </rPh>
    <phoneticPr fontId="6"/>
  </si>
  <si>
    <t>上記で「その他」を選択した場合、その他の揚重機の種類を入力してください。</t>
    <rPh sb="0" eb="2">
      <t>ジョウキ</t>
    </rPh>
    <rPh sb="6" eb="7">
      <t>タ</t>
    </rPh>
    <rPh sb="9" eb="11">
      <t>センタク</t>
    </rPh>
    <rPh sb="13" eb="15">
      <t>バアイ</t>
    </rPh>
    <rPh sb="18" eb="19">
      <t>タ</t>
    </rPh>
    <rPh sb="20" eb="23">
      <t>ヨウジュウキ</t>
    </rPh>
    <rPh sb="24" eb="26">
      <t>シュルイ</t>
    </rPh>
    <rPh sb="27" eb="29">
      <t>ニュウリョク</t>
    </rPh>
    <phoneticPr fontId="6"/>
  </si>
  <si>
    <t>上記で選定したその他の揚重機の吊上げ荷重別の「設置台数(台)」「設置日数(日)」「積載荷重(ｔ)」を記入して下さい。</t>
    <rPh sb="0" eb="2">
      <t>ジョウキ</t>
    </rPh>
    <rPh sb="3" eb="5">
      <t>センテイ</t>
    </rPh>
    <rPh sb="9" eb="10">
      <t>タ</t>
    </rPh>
    <rPh sb="11" eb="14">
      <t>ヨウジュウキ</t>
    </rPh>
    <rPh sb="15" eb="17">
      <t>ツリア</t>
    </rPh>
    <rPh sb="18" eb="20">
      <t>カジュウ</t>
    </rPh>
    <rPh sb="20" eb="21">
      <t>ベツ</t>
    </rPh>
    <rPh sb="23" eb="25">
      <t>セッチ</t>
    </rPh>
    <rPh sb="25" eb="27">
      <t>ダイスウ</t>
    </rPh>
    <rPh sb="28" eb="29">
      <t>ダイ</t>
    </rPh>
    <rPh sb="32" eb="34">
      <t>セッチ</t>
    </rPh>
    <rPh sb="34" eb="36">
      <t>ニッスウ</t>
    </rPh>
    <rPh sb="36" eb="39">
      <t>ニチ</t>
    </rPh>
    <rPh sb="37" eb="38">
      <t>ニチ</t>
    </rPh>
    <rPh sb="41" eb="43">
      <t>セキサイ</t>
    </rPh>
    <rPh sb="43" eb="45">
      <t>カジュウ</t>
    </rPh>
    <rPh sb="50" eb="52">
      <t>キニュウ</t>
    </rPh>
    <rPh sb="54" eb="55">
      <t>クダ</t>
    </rPh>
    <phoneticPr fontId="6"/>
  </si>
  <si>
    <t>その他揚重機の「設置、運用、撤去」に要した費用の総額を入力します。（消費税は含まない）</t>
    <rPh sb="2" eb="3">
      <t>タ</t>
    </rPh>
    <rPh sb="3" eb="6">
      <t>ヨウジュウキ</t>
    </rPh>
    <rPh sb="8" eb="10">
      <t>セッチ</t>
    </rPh>
    <rPh sb="11" eb="13">
      <t>ウンヨウ</t>
    </rPh>
    <rPh sb="14" eb="16">
      <t>テッキョ</t>
    </rPh>
    <rPh sb="18" eb="19">
      <t>ヨウ</t>
    </rPh>
    <rPh sb="21" eb="23">
      <t>ヒヨウ</t>
    </rPh>
    <rPh sb="24" eb="26">
      <t>ソウガク</t>
    </rPh>
    <rPh sb="27" eb="29">
      <t>ニュウリョク</t>
    </rPh>
    <rPh sb="34" eb="37">
      <t>ショウヒゼイ</t>
    </rPh>
    <rPh sb="38" eb="39">
      <t>フク</t>
    </rPh>
    <phoneticPr fontId="6"/>
  </si>
  <si>
    <t>p2 71行</t>
    <phoneticPr fontId="6"/>
  </si>
  <si>
    <t>p2 76行</t>
    <phoneticPr fontId="6"/>
  </si>
  <si>
    <t>p2 78行</t>
    <phoneticPr fontId="6"/>
  </si>
  <si>
    <t>p2 80行</t>
    <phoneticPr fontId="6"/>
  </si>
  <si>
    <t>p2 83行</t>
    <phoneticPr fontId="6"/>
  </si>
  <si>
    <t>p2 85行</t>
    <phoneticPr fontId="6"/>
  </si>
  <si>
    <t>内ｱｽﾍﾞｽﾄ処理費</t>
    <rPh sb="0" eb="1">
      <t>ウチ</t>
    </rPh>
    <rPh sb="7" eb="9">
      <t>ショリ</t>
    </rPh>
    <rPh sb="9" eb="10">
      <t>ヒ</t>
    </rPh>
    <phoneticPr fontId="6"/>
  </si>
  <si>
    <t>内処分費(ｱｽ除く)</t>
    <rPh sb="0" eb="1">
      <t>ウチ</t>
    </rPh>
    <rPh sb="1" eb="3">
      <t>ショブン</t>
    </rPh>
    <rPh sb="3" eb="4">
      <t>ヒ</t>
    </rPh>
    <rPh sb="7" eb="8">
      <t>ノゾ</t>
    </rPh>
    <phoneticPr fontId="6"/>
  </si>
  <si>
    <t>工場加工</t>
    <rPh sb="0" eb="2">
      <t>コウジョウ</t>
    </rPh>
    <rPh sb="2" eb="4">
      <t>カコウ</t>
    </rPh>
    <phoneticPr fontId="6"/>
  </si>
  <si>
    <t>超音波探傷</t>
    <rPh sb="0" eb="3">
      <t>チョウオンパ</t>
    </rPh>
    <rPh sb="3" eb="5">
      <t>タンショウ</t>
    </rPh>
    <phoneticPr fontId="6"/>
  </si>
  <si>
    <t>現場組立</t>
    <rPh sb="0" eb="2">
      <t>ゲンバ</t>
    </rPh>
    <rPh sb="2" eb="4">
      <t>クミタテ</t>
    </rPh>
    <phoneticPr fontId="6"/>
  </si>
  <si>
    <t>その他控除</t>
    <rPh sb="2" eb="3">
      <t>タ</t>
    </rPh>
    <rPh sb="3" eb="5">
      <t>コウジョ</t>
    </rPh>
    <phoneticPr fontId="6"/>
  </si>
  <si>
    <t>超音波探傷試験費とは：自主的検査に要した費用を入力します。第三者による試験は「⑥ その他」で入力します</t>
    <rPh sb="0" eb="3">
      <t>チョウオンパ</t>
    </rPh>
    <rPh sb="3" eb="5">
      <t>タンショウ</t>
    </rPh>
    <rPh sb="5" eb="7">
      <t>シケン</t>
    </rPh>
    <rPh sb="7" eb="8">
      <t>ヒ</t>
    </rPh>
    <rPh sb="11" eb="14">
      <t>ジシュテキ</t>
    </rPh>
    <rPh sb="14" eb="16">
      <t>ケンサ</t>
    </rPh>
    <rPh sb="17" eb="18">
      <t>ヨウ</t>
    </rPh>
    <rPh sb="20" eb="22">
      <t>ヒヨウ</t>
    </rPh>
    <rPh sb="23" eb="25">
      <t>ニュウリョク</t>
    </rPh>
    <rPh sb="29" eb="32">
      <t>ダイサンシャ</t>
    </rPh>
    <rPh sb="35" eb="37">
      <t>シケン</t>
    </rPh>
    <rPh sb="43" eb="44">
      <t>タ</t>
    </rPh>
    <rPh sb="46" eb="48">
      <t>ニュウリョク</t>
    </rPh>
    <phoneticPr fontId="6"/>
  </si>
  <si>
    <t>　</t>
    <phoneticPr fontId="7"/>
  </si>
  <si>
    <t>建設業法施行規則様式第１６号　【参考書式】</t>
    <rPh sb="16" eb="18">
      <t>サンコウ</t>
    </rPh>
    <rPh sb="18" eb="20">
      <t>ショシキ</t>
    </rPh>
    <phoneticPr fontId="7"/>
  </si>
  <si>
    <t>完成工事原価報告書</t>
  </si>
  <si>
    <t>自</t>
    <rPh sb="0" eb="1">
      <t>ジ</t>
    </rPh>
    <phoneticPr fontId="7"/>
  </si>
  <si>
    <t>至</t>
    <rPh sb="0" eb="1">
      <t>イタ</t>
    </rPh>
    <phoneticPr fontId="7"/>
  </si>
  <si>
    <t>会　　社　　名</t>
    <rPh sb="0" eb="1">
      <t>カイ</t>
    </rPh>
    <rPh sb="3" eb="4">
      <t>シャ</t>
    </rPh>
    <rPh sb="6" eb="7">
      <t>メイ</t>
    </rPh>
    <phoneticPr fontId="7"/>
  </si>
  <si>
    <t>Ⅰ．材料費</t>
    <phoneticPr fontId="7"/>
  </si>
  <si>
    <t>千円</t>
    <rPh sb="0" eb="2">
      <t>センエン</t>
    </rPh>
    <phoneticPr fontId="7"/>
  </si>
  <si>
    <t>Ⅱ．労務費</t>
    <rPh sb="2" eb="5">
      <t>ロウムヒ</t>
    </rPh>
    <rPh sb="4" eb="5">
      <t>ヒ</t>
    </rPh>
    <phoneticPr fontId="7"/>
  </si>
  <si>
    <t>（うち労務外注費</t>
    <phoneticPr fontId="7"/>
  </si>
  <si>
    <r>
      <t>千円　</t>
    </r>
    <r>
      <rPr>
        <b/>
        <sz val="12"/>
        <color indexed="8"/>
        <rFont val="ＪＳ明朝"/>
        <family val="1"/>
        <charset val="128"/>
      </rPr>
      <t>）</t>
    </r>
    <rPh sb="0" eb="2">
      <t>センエン</t>
    </rPh>
    <phoneticPr fontId="7"/>
  </si>
  <si>
    <t>Ⅲ．外注費</t>
    <phoneticPr fontId="7"/>
  </si>
  <si>
    <t>千円　</t>
    <rPh sb="0" eb="2">
      <t>センエン</t>
    </rPh>
    <phoneticPr fontId="7"/>
  </si>
  <si>
    <t>Ⅳ．経費　</t>
    <phoneticPr fontId="7"/>
  </si>
  <si>
    <t>（うち人件費</t>
    <rPh sb="3" eb="6">
      <t>ジンケンヒ</t>
    </rPh>
    <phoneticPr fontId="7"/>
  </si>
  <si>
    <t>完成工事原価</t>
    <phoneticPr fontId="7"/>
  </si>
  <si>
    <t>（Ⅰ＋Ⅱ＋Ⅲ＋Ⅳ）</t>
    <phoneticPr fontId="7"/>
  </si>
  <si>
    <t>~　~　~　~　~　~　~　~　~　~　~　~　~　~　~　~　~　~　~　~　~　~　~　</t>
    <phoneticPr fontId="7"/>
  </si>
  <si>
    <t>建設業法施行規則別記様式第15号及び第16号の</t>
  </si>
  <si>
    <t>（　参　　考　）</t>
    <rPh sb="2" eb="3">
      <t>サン</t>
    </rPh>
    <rPh sb="5" eb="6">
      <t>コウ</t>
    </rPh>
    <phoneticPr fontId="7"/>
  </si>
  <si>
    <t>建設大臣の定める勘定科目の分類を定める件（抄）</t>
    <rPh sb="21" eb="22">
      <t>ショウ</t>
    </rPh>
    <phoneticPr fontId="7"/>
  </si>
  <si>
    <t>（昭和57年10月12日建設省告示1660号）</t>
  </si>
  <si>
    <t>科　　　目</t>
    <phoneticPr fontId="7"/>
  </si>
  <si>
    <t>摘　　　　　要</t>
    <phoneticPr fontId="7"/>
  </si>
  <si>
    <t>材　料　費</t>
    <phoneticPr fontId="7"/>
  </si>
  <si>
    <t>工事のために直接購入した素材、半製品、製品、材料貯蔵品勘定等から振り替えられた材料費</t>
    <phoneticPr fontId="7"/>
  </si>
  <si>
    <t>（仮設材料の損耗額等を含む。）</t>
    <phoneticPr fontId="7"/>
  </si>
  <si>
    <t>労　務　費</t>
    <phoneticPr fontId="7"/>
  </si>
  <si>
    <t>工事に従事した直接雇用の作業員に対する賃金、給料及び手当等。</t>
    <phoneticPr fontId="7"/>
  </si>
  <si>
    <t>工種・工程別等の工事の完成を約する契約でその大部分が労務費であるものは、労務費に含め</t>
    <rPh sb="40" eb="41">
      <t>フク</t>
    </rPh>
    <phoneticPr fontId="7"/>
  </si>
  <si>
    <t>て記載する事ができる。</t>
    <phoneticPr fontId="7"/>
  </si>
  <si>
    <t>(うち労務外注費)</t>
  </si>
  <si>
    <t>労務費のうち、工種・工程別等の工事の完成を約する契約でその大部分が労務費であるものに</t>
    <rPh sb="29" eb="32">
      <t>ダイブブン</t>
    </rPh>
    <phoneticPr fontId="7"/>
  </si>
  <si>
    <t>基づく支払額</t>
    <phoneticPr fontId="7"/>
  </si>
  <si>
    <t>外　注　費</t>
    <phoneticPr fontId="7"/>
  </si>
  <si>
    <t>工種・工程別等の工事について素材、半製品、製品等を作業とともに提供し、これを完成する</t>
    <phoneticPr fontId="7"/>
  </si>
  <si>
    <t>ことを約する契約に基づく支払額。ただし、労務費に含めたものを除く。</t>
    <phoneticPr fontId="7"/>
  </si>
  <si>
    <t>経　費</t>
    <rPh sb="0" eb="1">
      <t>キョウ</t>
    </rPh>
    <rPh sb="2" eb="3">
      <t>ヒ</t>
    </rPh>
    <phoneticPr fontId="7"/>
  </si>
  <si>
    <t>完成工事について発生し、又は負担すべき材料費、労務費及び外注費以外の費用で、動力用水</t>
    <phoneticPr fontId="7"/>
  </si>
  <si>
    <t>光熱費、機械等経費、設計費、労務管理費、租税公課、地代家賃、保険料、従業員給料手当、</t>
    <phoneticPr fontId="7"/>
  </si>
  <si>
    <t>退職金、法定福利費、福利厚生費、事務用品費、通信交通費、交際費、補償費、雑費、出張所</t>
    <phoneticPr fontId="7"/>
  </si>
  <si>
    <t>等経費配賦額等のもの</t>
    <phoneticPr fontId="7"/>
  </si>
  <si>
    <t>(うち人件費）</t>
    <rPh sb="3" eb="6">
      <t>ジンケンヒ</t>
    </rPh>
    <phoneticPr fontId="7"/>
  </si>
  <si>
    <t>経費のうち従業員給料手当、退職金、法定福利費及び福利厚生費</t>
  </si>
  <si>
    <t>※記入例</t>
    <rPh sb="1" eb="3">
      <t>キニュウ</t>
    </rPh>
    <rPh sb="3" eb="4">
      <t>レイ</t>
    </rPh>
    <phoneticPr fontId="7"/>
  </si>
  <si>
    <t>○○建設株式会社</t>
    <rPh sb="2" eb="4">
      <t>ケンセツ</t>
    </rPh>
    <rPh sb="4" eb="6">
      <t>カブシキ</t>
    </rPh>
    <rPh sb="6" eb="8">
      <t>カイシャ</t>
    </rPh>
    <phoneticPr fontId="7"/>
  </si>
  <si>
    <t>　　　　　　　　 （うち労務外注費</t>
    <phoneticPr fontId="7"/>
  </si>
  <si>
    <t>　　　　（うち人件費</t>
    <rPh sb="7" eb="10">
      <t>ジンケンヒ</t>
    </rPh>
    <phoneticPr fontId="7"/>
  </si>
  <si>
    <t>【参考例】</t>
    <rPh sb="1" eb="3">
      <t>サンコウ</t>
    </rPh>
    <rPh sb="3" eb="4">
      <t>レイ</t>
    </rPh>
    <phoneticPr fontId="7"/>
  </si>
  <si>
    <t>平成24年</t>
    <rPh sb="0" eb="2">
      <t>ヘイセイ</t>
    </rPh>
    <rPh sb="4" eb="5">
      <t>ネン</t>
    </rPh>
    <phoneticPr fontId="7"/>
  </si>
  <si>
    <t>平成25年</t>
    <rPh sb="0" eb="2">
      <t>ヘイセイ</t>
    </rPh>
    <rPh sb="4" eb="5">
      <t>ネン</t>
    </rPh>
    <phoneticPr fontId="7"/>
  </si>
  <si>
    <t>平成26年</t>
    <rPh sb="0" eb="2">
      <t>ヘイセイ</t>
    </rPh>
    <rPh sb="4" eb="5">
      <t>ネン</t>
    </rPh>
    <phoneticPr fontId="7"/>
  </si>
  <si>
    <t>平成27年</t>
    <rPh sb="0" eb="2">
      <t>ヘイセイ</t>
    </rPh>
    <rPh sb="4" eb="5">
      <t>ネン</t>
    </rPh>
    <phoneticPr fontId="7"/>
  </si>
  <si>
    <t>月</t>
    <rPh sb="0" eb="1">
      <t>ツキ</t>
    </rPh>
    <phoneticPr fontId="7"/>
  </si>
  <si>
    <t>工　程　表</t>
    <rPh sb="0" eb="1">
      <t>コウ</t>
    </rPh>
    <rPh sb="2" eb="3">
      <t>ホド</t>
    </rPh>
    <rPh sb="4" eb="5">
      <t>ヒョウ</t>
    </rPh>
    <phoneticPr fontId="7"/>
  </si>
  <si>
    <t>建築本体工事</t>
    <rPh sb="0" eb="2">
      <t>ケンチク</t>
    </rPh>
    <rPh sb="2" eb="4">
      <t>ホンタイ</t>
    </rPh>
    <rPh sb="4" eb="6">
      <t>コウジ</t>
    </rPh>
    <phoneticPr fontId="7"/>
  </si>
  <si>
    <t>工事実施工程表</t>
    <rPh sb="0" eb="2">
      <t>コウジ</t>
    </rPh>
    <rPh sb="2" eb="4">
      <t>ジッシ</t>
    </rPh>
    <rPh sb="4" eb="7">
      <t>コウテイヒョウ</t>
    </rPh>
    <phoneticPr fontId="7"/>
  </si>
  <si>
    <t>機械設備工事</t>
    <rPh sb="0" eb="2">
      <t>キカイ</t>
    </rPh>
    <rPh sb="2" eb="4">
      <t>セツビ</t>
    </rPh>
    <rPh sb="4" eb="6">
      <t>コウジ</t>
    </rPh>
    <phoneticPr fontId="7"/>
  </si>
  <si>
    <t>電気設備工事</t>
    <rPh sb="0" eb="2">
      <t>デンキ</t>
    </rPh>
    <rPh sb="2" eb="4">
      <t>セツビ</t>
    </rPh>
    <rPh sb="4" eb="6">
      <t>コウジ</t>
    </rPh>
    <phoneticPr fontId="7"/>
  </si>
  <si>
    <t>昇降機設備工事</t>
    <rPh sb="0" eb="3">
      <t>ショウコウキ</t>
    </rPh>
    <rPh sb="3" eb="5">
      <t>セツビ</t>
    </rPh>
    <rPh sb="5" eb="7">
      <t>コウジ</t>
    </rPh>
    <phoneticPr fontId="7"/>
  </si>
  <si>
    <t>⑦ 発生材処分費</t>
    <rPh sb="2" eb="5">
      <t>ハッセイザイ</t>
    </rPh>
    <rPh sb="5" eb="7">
      <t>ショブン</t>
    </rPh>
    <rPh sb="7" eb="8">
      <t>ヒ</t>
    </rPh>
    <phoneticPr fontId="6"/>
  </si>
  <si>
    <r>
      <t>⑦ 発生材処分費には、</t>
    </r>
    <r>
      <rPr>
        <b/>
        <sz val="10"/>
        <color rgb="FFFF0000"/>
        <rFont val="ＭＳ 明朝"/>
        <family val="1"/>
        <charset val="128"/>
      </rPr>
      <t>直接工事費（3. 特別な直接工事費に関する事項⑯ 撤去費用）は含みません</t>
    </r>
    <rPh sb="2" eb="5">
      <t>ハッセイザイ</t>
    </rPh>
    <rPh sb="5" eb="7">
      <t>ショブン</t>
    </rPh>
    <rPh sb="7" eb="8">
      <t>ヒ</t>
    </rPh>
    <rPh sb="11" eb="13">
      <t>チョクセツ</t>
    </rPh>
    <rPh sb="13" eb="16">
      <t>コウジヒ</t>
    </rPh>
    <rPh sb="42" eb="43">
      <t>フク</t>
    </rPh>
    <phoneticPr fontId="6"/>
  </si>
  <si>
    <t>-1 運搬費</t>
    <rPh sb="3" eb="5">
      <t>ウンパン</t>
    </rPh>
    <rPh sb="5" eb="6">
      <t>ヒ</t>
    </rPh>
    <phoneticPr fontId="6"/>
  </si>
  <si>
    <t>切り無駄及び現場生活ゴミ等の発生材処理について、処分場までの運搬費を入力します。</t>
    <rPh sb="0" eb="1">
      <t>キ</t>
    </rPh>
    <rPh sb="2" eb="4">
      <t>ムダ</t>
    </rPh>
    <rPh sb="4" eb="5">
      <t>オヨ</t>
    </rPh>
    <rPh sb="6" eb="8">
      <t>ゲンバ</t>
    </rPh>
    <rPh sb="8" eb="10">
      <t>セイカツ</t>
    </rPh>
    <rPh sb="12" eb="13">
      <t>ナド</t>
    </rPh>
    <rPh sb="14" eb="17">
      <t>ハッセイザイ</t>
    </rPh>
    <rPh sb="17" eb="19">
      <t>ショリ</t>
    </rPh>
    <rPh sb="24" eb="27">
      <t>ショブンジョウ</t>
    </rPh>
    <rPh sb="30" eb="32">
      <t>ウンパン</t>
    </rPh>
    <rPh sb="32" eb="33">
      <t>ヒ</t>
    </rPh>
    <rPh sb="34" eb="36">
      <t>ニュウリョク</t>
    </rPh>
    <phoneticPr fontId="6"/>
  </si>
  <si>
    <t>-2 処分費</t>
    <rPh sb="3" eb="5">
      <t>ショブン</t>
    </rPh>
    <rPh sb="5" eb="6">
      <t>ヒ</t>
    </rPh>
    <phoneticPr fontId="6"/>
  </si>
  <si>
    <t>上記に対する、処分費を入力します。</t>
    <rPh sb="0" eb="2">
      <t>ジョウキ</t>
    </rPh>
    <rPh sb="3" eb="4">
      <t>タイ</t>
    </rPh>
    <rPh sb="7" eb="9">
      <t>ショブン</t>
    </rPh>
    <rPh sb="9" eb="10">
      <t>ヒ</t>
    </rPh>
    <rPh sb="11" eb="13">
      <t>ニュウリョク</t>
    </rPh>
    <phoneticPr fontId="6"/>
  </si>
  <si>
    <t>-1～-2の項目以外で発生材処分費として計上した金額とその内容を入力します。無い場合は「0」としします</t>
    <rPh sb="6" eb="8">
      <t>コウモク</t>
    </rPh>
    <rPh sb="8" eb="10">
      <t>イガイ</t>
    </rPh>
    <rPh sb="11" eb="14">
      <t>ハッセイザイ</t>
    </rPh>
    <rPh sb="14" eb="16">
      <t>ショブン</t>
    </rPh>
    <rPh sb="16" eb="17">
      <t>ヒ</t>
    </rPh>
    <rPh sb="20" eb="22">
      <t>ケイジョウ</t>
    </rPh>
    <rPh sb="24" eb="26">
      <t>キンガク</t>
    </rPh>
    <rPh sb="29" eb="31">
      <t>ナイヨウ</t>
    </rPh>
    <rPh sb="32" eb="34">
      <t>ニュウリョク</t>
    </rPh>
    <rPh sb="38" eb="39">
      <t>ナ</t>
    </rPh>
    <rPh sb="40" eb="42">
      <t>バアイ</t>
    </rPh>
    <phoneticPr fontId="6"/>
  </si>
  <si>
    <t>⑧ 機械器具費</t>
    <rPh sb="2" eb="4">
      <t>キカイ</t>
    </rPh>
    <rPh sb="4" eb="6">
      <t>キグ</t>
    </rPh>
    <rPh sb="6" eb="7">
      <t>ヒ</t>
    </rPh>
    <phoneticPr fontId="6"/>
  </si>
  <si>
    <t>⑨ その他</t>
    <rPh sb="4" eb="5">
      <t>タ</t>
    </rPh>
    <phoneticPr fontId="6"/>
  </si>
  <si>
    <t>p4 172行</t>
    <phoneticPr fontId="6"/>
  </si>
  <si>
    <t>調査対象工事が分割して発注されている場合は、２期工事の工事名称を入力します。</t>
    <rPh sb="0" eb="2">
      <t>チョウサ</t>
    </rPh>
    <rPh sb="2" eb="4">
      <t>タイショウ</t>
    </rPh>
    <rPh sb="4" eb="6">
      <t>コウジ</t>
    </rPh>
    <rPh sb="7" eb="9">
      <t>ブンカツ</t>
    </rPh>
    <rPh sb="11" eb="13">
      <t>ハッチュウ</t>
    </rPh>
    <rPh sb="18" eb="20">
      <t>バアイ</t>
    </rPh>
    <rPh sb="23" eb="24">
      <t>キ</t>
    </rPh>
    <rPh sb="24" eb="26">
      <t>コウジ</t>
    </rPh>
    <rPh sb="27" eb="29">
      <t>コウジ</t>
    </rPh>
    <rPh sb="29" eb="31">
      <t>メイショウ</t>
    </rPh>
    <rPh sb="32" eb="34">
      <t>ニュウリョク</t>
    </rPh>
    <phoneticPr fontId="4"/>
  </si>
  <si>
    <t>３期工事がある場合は、３期工事の工事名称を入力します。</t>
    <rPh sb="1" eb="2">
      <t>キ</t>
    </rPh>
    <rPh sb="2" eb="4">
      <t>コウジ</t>
    </rPh>
    <rPh sb="7" eb="9">
      <t>バアイ</t>
    </rPh>
    <rPh sb="12" eb="13">
      <t>キ</t>
    </rPh>
    <rPh sb="13" eb="15">
      <t>コウジ</t>
    </rPh>
    <rPh sb="16" eb="18">
      <t>コウジ</t>
    </rPh>
    <rPh sb="18" eb="20">
      <t>メイショウ</t>
    </rPh>
    <rPh sb="21" eb="23">
      <t>ニュウリョク</t>
    </rPh>
    <phoneticPr fontId="4"/>
  </si>
  <si>
    <t>４期工事がある場合は、４期工事の工事名称を入力します。</t>
    <rPh sb="1" eb="2">
      <t>キ</t>
    </rPh>
    <rPh sb="2" eb="4">
      <t>コウジ</t>
    </rPh>
    <rPh sb="7" eb="9">
      <t>バアイ</t>
    </rPh>
    <rPh sb="12" eb="13">
      <t>キ</t>
    </rPh>
    <rPh sb="13" eb="15">
      <t>コウジ</t>
    </rPh>
    <rPh sb="16" eb="18">
      <t>コウジ</t>
    </rPh>
    <rPh sb="18" eb="20">
      <t>メイショウ</t>
    </rPh>
    <rPh sb="21" eb="23">
      <t>ニュウリョク</t>
    </rPh>
    <phoneticPr fontId="4"/>
  </si>
  <si>
    <t>なお、事務担当者と技術担当者がそれぞれ入力した場合は、事務・技術担当者ともに入力します。</t>
    <rPh sb="3" eb="5">
      <t>ジム</t>
    </rPh>
    <rPh sb="5" eb="8">
      <t>タントウシャ</t>
    </rPh>
    <rPh sb="9" eb="11">
      <t>ギジュツ</t>
    </rPh>
    <rPh sb="11" eb="14">
      <t>タントウシャ</t>
    </rPh>
    <rPh sb="19" eb="21">
      <t>ニュウリョク</t>
    </rPh>
    <rPh sb="23" eb="25">
      <t>バアイ</t>
    </rPh>
    <rPh sb="38" eb="40">
      <t>ニュウリョク</t>
    </rPh>
    <phoneticPr fontId="4"/>
  </si>
  <si>
    <t>本調査票に入力した方の所属部署、連絡先及び担当者名を入力します。</t>
    <rPh sb="0" eb="1">
      <t>ホン</t>
    </rPh>
    <rPh sb="1" eb="3">
      <t>チョウサ</t>
    </rPh>
    <rPh sb="3" eb="4">
      <t>ヒョウ</t>
    </rPh>
    <rPh sb="5" eb="7">
      <t>ニュウリョク</t>
    </rPh>
    <rPh sb="9" eb="10">
      <t>カタ</t>
    </rPh>
    <rPh sb="11" eb="13">
      <t>ショゾク</t>
    </rPh>
    <rPh sb="13" eb="15">
      <t>ブショ</t>
    </rPh>
    <rPh sb="16" eb="19">
      <t>レンラクサキ</t>
    </rPh>
    <rPh sb="19" eb="20">
      <t>オヨ</t>
    </rPh>
    <rPh sb="21" eb="24">
      <t>タントウシャ</t>
    </rPh>
    <rPh sb="24" eb="25">
      <t>メイ</t>
    </rPh>
    <rPh sb="26" eb="28">
      <t>ニュウリョク</t>
    </rPh>
    <phoneticPr fontId="4"/>
  </si>
  <si>
    <t>当該工事完成時点（設計変更を含んだ額で分割発注の全ての合計金額）の契約金額を入力します。</t>
    <rPh sb="9" eb="11">
      <t>セッケイ</t>
    </rPh>
    <rPh sb="11" eb="13">
      <t>ヘンコウ</t>
    </rPh>
    <rPh sb="14" eb="15">
      <t>フク</t>
    </rPh>
    <rPh sb="17" eb="18">
      <t>ガク</t>
    </rPh>
    <phoneticPr fontId="4"/>
  </si>
  <si>
    <t>工事現場における週休二日制（４週５閉所以上）の取り組みについて、取り組みの有無を入力します。</t>
    <rPh sb="0" eb="2">
      <t>コウジ</t>
    </rPh>
    <rPh sb="2" eb="4">
      <t>ゲンバ</t>
    </rPh>
    <rPh sb="8" eb="10">
      <t>シュウキュウ</t>
    </rPh>
    <rPh sb="10" eb="12">
      <t>フツカ</t>
    </rPh>
    <rPh sb="12" eb="13">
      <t>セイ</t>
    </rPh>
    <rPh sb="15" eb="16">
      <t>シュウ</t>
    </rPh>
    <rPh sb="17" eb="19">
      <t>ヘイショ</t>
    </rPh>
    <rPh sb="19" eb="21">
      <t>イジョウ</t>
    </rPh>
    <rPh sb="23" eb="24">
      <t>ト</t>
    </rPh>
    <rPh sb="25" eb="26">
      <t>ク</t>
    </rPh>
    <rPh sb="32" eb="33">
      <t>ト</t>
    </rPh>
    <rPh sb="34" eb="35">
      <t>ク</t>
    </rPh>
    <rPh sb="37" eb="39">
      <t>ウム</t>
    </rPh>
    <rPh sb="40" eb="42">
      <t>ニュウリョク</t>
    </rPh>
    <phoneticPr fontId="4"/>
  </si>
  <si>
    <t>直接工事費</t>
    <rPh sb="0" eb="2">
      <t>チョクセツ</t>
    </rPh>
    <rPh sb="2" eb="5">
      <t>コウジヒ</t>
    </rPh>
    <phoneticPr fontId="6"/>
  </si>
  <si>
    <t>・外部足場に遮光ネットの設置</t>
    <phoneticPr fontId="6"/>
  </si>
  <si>
    <t>・暑さ指数計測装置　　　など</t>
    <phoneticPr fontId="6"/>
  </si>
  <si>
    <t>熱中症対策について</t>
    <phoneticPr fontId="6"/>
  </si>
  <si>
    <t>現場の作業環境を整備するために元請が実施した対策のうち、</t>
    <phoneticPr fontId="6"/>
  </si>
  <si>
    <t>・ドライミストの設置</t>
    <phoneticPr fontId="6"/>
  </si>
  <si>
    <t>熱中症を予防するために実施した対策のこと（発注者が指定した対策を含みます。）</t>
    <phoneticPr fontId="6"/>
  </si>
  <si>
    <t>⑦ 各種処理費</t>
    <rPh sb="2" eb="4">
      <t>カクシュ</t>
    </rPh>
    <rPh sb="4" eb="6">
      <t>ショリ</t>
    </rPh>
    <rPh sb="6" eb="7">
      <t>ヒ</t>
    </rPh>
    <phoneticPr fontId="6"/>
  </si>
  <si>
    <t>発生材処分費</t>
    <rPh sb="0" eb="3">
      <t>ハッセイザイ</t>
    </rPh>
    <rPh sb="3" eb="5">
      <t>ショブン</t>
    </rPh>
    <rPh sb="5" eb="6">
      <t>ヒ</t>
    </rPh>
    <phoneticPr fontId="6"/>
  </si>
  <si>
    <t>発生土処分費</t>
    <rPh sb="0" eb="3">
      <t>ハッセイド</t>
    </rPh>
    <rPh sb="3" eb="5">
      <t>ショブン</t>
    </rPh>
    <rPh sb="5" eb="6">
      <t>ヒ</t>
    </rPh>
    <phoneticPr fontId="6"/>
  </si>
  <si>
    <t>杭残土等処分費</t>
    <rPh sb="0" eb="1">
      <t>クイ</t>
    </rPh>
    <rPh sb="1" eb="3">
      <t>ザンド</t>
    </rPh>
    <rPh sb="3" eb="4">
      <t>ナド</t>
    </rPh>
    <rPh sb="4" eb="6">
      <t>ショブン</t>
    </rPh>
    <rPh sb="6" eb="7">
      <t>ヒ</t>
    </rPh>
    <phoneticPr fontId="6"/>
  </si>
  <si>
    <t>←</t>
    <phoneticPr fontId="6"/>
  </si>
  <si>
    <t>上記工事に吹付ｱｽﾍﾞｽﾄ除去が含まれている場合ｱｽﾍﾞｽﾄ処理に要した費用を入力、無い場合は「0」を入力します</t>
    <rPh sb="0" eb="2">
      <t>ジョウキ</t>
    </rPh>
    <rPh sb="2" eb="4">
      <t>コウジ</t>
    </rPh>
    <rPh sb="5" eb="7">
      <t>フキツケ</t>
    </rPh>
    <rPh sb="13" eb="15">
      <t>ジョキョ</t>
    </rPh>
    <rPh sb="15" eb="17">
      <t>フクマ</t>
    </rPh>
    <rPh sb="16" eb="17">
      <t>フク</t>
    </rPh>
    <rPh sb="22" eb="24">
      <t>バアイ</t>
    </rPh>
    <rPh sb="30" eb="32">
      <t>ショリ</t>
    </rPh>
    <rPh sb="33" eb="34">
      <t>ヨウ</t>
    </rPh>
    <rPh sb="36" eb="38">
      <t>ヒヨウ</t>
    </rPh>
    <rPh sb="39" eb="41">
      <t>ニュウリョク</t>
    </rPh>
    <rPh sb="42" eb="43">
      <t>ナ</t>
    </rPh>
    <phoneticPr fontId="6"/>
  </si>
  <si>
    <t>吹付ｱｽﾍﾞｽﾄの処理費の金額を入力します</t>
    <rPh sb="0" eb="2">
      <t>フキツケ</t>
    </rPh>
    <rPh sb="9" eb="11">
      <t>ショリ</t>
    </rPh>
    <rPh sb="11" eb="12">
      <t>ヒ</t>
    </rPh>
    <rPh sb="13" eb="14">
      <t>キン</t>
    </rPh>
    <phoneticPr fontId="6"/>
  </si>
  <si>
    <t>吹付ｱｽﾍﾞｽﾄ処理費以外の処分費を入力します</t>
    <rPh sb="0" eb="2">
      <t>フキツ</t>
    </rPh>
    <rPh sb="8" eb="10">
      <t>ショリ</t>
    </rPh>
    <rPh sb="10" eb="11">
      <t>ヒ</t>
    </rPh>
    <rPh sb="11" eb="13">
      <t>イガイ</t>
    </rPh>
    <rPh sb="14" eb="16">
      <t>ショブン</t>
    </rPh>
    <rPh sb="16" eb="17">
      <t>ヒ</t>
    </rPh>
    <rPh sb="18" eb="20">
      <t>ニュウリョク</t>
    </rPh>
    <phoneticPr fontId="6"/>
  </si>
  <si>
    <t>-1-1 監理事務所</t>
    <rPh sb="5" eb="7">
      <t>カンリ</t>
    </rPh>
    <rPh sb="7" eb="9">
      <t>ジム</t>
    </rPh>
    <rPh sb="9" eb="10">
      <t>ショ</t>
    </rPh>
    <phoneticPr fontId="6"/>
  </si>
  <si>
    <t>資材･危険物倉庫･置場等及び各種作業上屋(設備は除く)の費用・設置規模・期間を入力します。</t>
    <rPh sb="0" eb="2">
      <t>シザイ</t>
    </rPh>
    <rPh sb="3" eb="6">
      <t>キケンブツ</t>
    </rPh>
    <rPh sb="6" eb="8">
      <t>ソウコ</t>
    </rPh>
    <rPh sb="9" eb="11">
      <t>オキバ</t>
    </rPh>
    <rPh sb="11" eb="12">
      <t>ナド</t>
    </rPh>
    <rPh sb="12" eb="13">
      <t>オヨ</t>
    </rPh>
    <rPh sb="14" eb="16">
      <t>カクシュ</t>
    </rPh>
    <rPh sb="16" eb="18">
      <t>サギョウ</t>
    </rPh>
    <rPh sb="18" eb="20">
      <t>ウワヤ</t>
    </rPh>
    <rPh sb="21" eb="23">
      <t>セツビ</t>
    </rPh>
    <rPh sb="24" eb="25">
      <t>ノゾ</t>
    </rPh>
    <rPh sb="28" eb="30">
      <t>ヒヨウ</t>
    </rPh>
    <phoneticPr fontId="6"/>
  </si>
  <si>
    <t>ガードマンＢＯＸを設置した場合は、設置に要した費用を入力します。</t>
    <rPh sb="8" eb="10">
      <t>セッチ</t>
    </rPh>
    <rPh sb="12" eb="14">
      <t>バアイ</t>
    </rPh>
    <rPh sb="16" eb="18">
      <t>セッチ</t>
    </rPh>
    <rPh sb="19" eb="20">
      <t>ヨウ</t>
    </rPh>
    <rPh sb="22" eb="24">
      <t>ヒヨウ</t>
    </rPh>
    <rPh sb="25" eb="27">
      <t>ニュウリョク</t>
    </rPh>
    <phoneticPr fontId="6"/>
  </si>
  <si>
    <t>-6 ガードマンBOX</t>
    <phoneticPr fontId="6"/>
  </si>
  <si>
    <t>工事用通信設備の費用で、入退場管理ｼｽﾃﾑ、webｶﾒﾗ、場内拡声等設置に要した費用です。</t>
    <rPh sb="0" eb="3">
      <t>コウジヨウ</t>
    </rPh>
    <rPh sb="3" eb="5">
      <t>ツウシン</t>
    </rPh>
    <rPh sb="5" eb="7">
      <t>セツビ</t>
    </rPh>
    <rPh sb="8" eb="10">
      <t>ヒヨウ</t>
    </rPh>
    <rPh sb="12" eb="15">
      <t>ニュウタイジョウ</t>
    </rPh>
    <rPh sb="15" eb="17">
      <t>カンリ</t>
    </rPh>
    <rPh sb="29" eb="31">
      <t>ジョウナイ</t>
    </rPh>
    <rPh sb="31" eb="33">
      <t>カクセイ</t>
    </rPh>
    <rPh sb="33" eb="34">
      <t>ナド</t>
    </rPh>
    <rPh sb="34" eb="36">
      <t>セッチ</t>
    </rPh>
    <rPh sb="37" eb="38">
      <t>ヨウ</t>
    </rPh>
    <rPh sb="40" eb="42">
      <t>ヒヨウ</t>
    </rPh>
    <phoneticPr fontId="6"/>
  </si>
  <si>
    <t>騒音･振動･暑さ指数計測装置等の測定に要する労務費、機械器具費等の費用</t>
    <rPh sb="0" eb="2">
      <t>ソウオン</t>
    </rPh>
    <rPh sb="3" eb="5">
      <t>シンドウ</t>
    </rPh>
    <rPh sb="6" eb="7">
      <t>アツ</t>
    </rPh>
    <rPh sb="8" eb="10">
      <t>シスウ</t>
    </rPh>
    <rPh sb="10" eb="12">
      <t>ケイソク</t>
    </rPh>
    <rPh sb="12" eb="14">
      <t>ソウチ</t>
    </rPh>
    <rPh sb="14" eb="15">
      <t>ナド</t>
    </rPh>
    <rPh sb="16" eb="18">
      <t>ソクテイ</t>
    </rPh>
    <rPh sb="19" eb="20">
      <t>ヨウ</t>
    </rPh>
    <rPh sb="22" eb="25">
      <t>ロウムヒ</t>
    </rPh>
    <rPh sb="26" eb="28">
      <t>キカイ</t>
    </rPh>
    <rPh sb="28" eb="30">
      <t>キグ</t>
    </rPh>
    <rPh sb="30" eb="31">
      <t>ヒ</t>
    </rPh>
    <rPh sb="31" eb="32">
      <t>ナド</t>
    </rPh>
    <rPh sb="33" eb="35">
      <t>ヒヨウ</t>
    </rPh>
    <phoneticPr fontId="6"/>
  </si>
  <si>
    <t>-2 ｲﾒｰｼﾞｱｯﾌﾟ</t>
    <phoneticPr fontId="6"/>
  </si>
  <si>
    <t>-3 災害等事前対策</t>
    <rPh sb="3" eb="5">
      <t>サイガイ</t>
    </rPh>
    <rPh sb="5" eb="6">
      <t>ナド</t>
    </rPh>
    <rPh sb="6" eb="8">
      <t>ジゼン</t>
    </rPh>
    <rPh sb="8" eb="10">
      <t>タイサク</t>
    </rPh>
    <phoneticPr fontId="6"/>
  </si>
  <si>
    <t>-4 寒冷地保温対策</t>
    <rPh sb="3" eb="6">
      <t>カンレイチ</t>
    </rPh>
    <rPh sb="6" eb="8">
      <t>ホオン</t>
    </rPh>
    <rPh sb="8" eb="10">
      <t>タイサク</t>
    </rPh>
    <phoneticPr fontId="6"/>
  </si>
  <si>
    <t>-1 
材
料
･
製
品
試
験
費</t>
    <rPh sb="4" eb="5">
      <t>ザイ</t>
    </rPh>
    <rPh sb="6" eb="7">
      <t>リョウ</t>
    </rPh>
    <rPh sb="10" eb="11">
      <t>セイ</t>
    </rPh>
    <rPh sb="12" eb="13">
      <t>ヒン</t>
    </rPh>
    <rPh sb="14" eb="15">
      <t>シ</t>
    </rPh>
    <rPh sb="16" eb="17">
      <t>ケン</t>
    </rPh>
    <rPh sb="18" eb="19">
      <t>ヒ</t>
    </rPh>
    <phoneticPr fontId="6"/>
  </si>
  <si>
    <t>上記以外の試験費</t>
    <rPh sb="0" eb="1">
      <t>ジョウキ</t>
    </rPh>
    <rPh sb="1" eb="3">
      <t>イガイ</t>
    </rPh>
    <rPh sb="4" eb="6">
      <t>シケン</t>
    </rPh>
    <rPh sb="6" eb="7">
      <t>ヒ</t>
    </rPh>
    <phoneticPr fontId="6"/>
  </si>
  <si>
    <t>鉄骨第三者</t>
    <rPh sb="0" eb="2">
      <t>テッコツ</t>
    </rPh>
    <rPh sb="2" eb="5">
      <t>ダイサンシャ</t>
    </rPh>
    <phoneticPr fontId="6"/>
  </si>
  <si>
    <t>鉄骨関係</t>
    <rPh sb="0" eb="2">
      <t>テッコツ</t>
    </rPh>
    <rPh sb="2" eb="4">
      <t>カンケイ</t>
    </rPh>
    <phoneticPr fontId="6"/>
  </si>
  <si>
    <t>外構関係</t>
    <rPh sb="0" eb="2">
      <t>ガイコウ</t>
    </rPh>
    <rPh sb="2" eb="4">
      <t>カンケイ</t>
    </rPh>
    <phoneticPr fontId="6"/>
  </si>
  <si>
    <t>内装(ﾎﾙﾑｱﾙﾃﾞﾋﾄﾞ等)関係</t>
    <rPh sb="15" eb="17">
      <t>カンケイ</t>
    </rPh>
    <phoneticPr fontId="6"/>
  </si>
  <si>
    <t>PCｶｰﾃﾝｳｫｰﾙ関係</t>
    <rPh sb="10" eb="12">
      <t>カンケイ</t>
    </rPh>
    <phoneticPr fontId="6"/>
  </si>
  <si>
    <t>金属関係</t>
    <rPh sb="0" eb="2">
      <t>キンゾク</t>
    </rPh>
    <rPh sb="2" eb="4">
      <t>カンケイ</t>
    </rPh>
    <phoneticPr fontId="6"/>
  </si>
  <si>
    <t>ﾀｲﾙ関係</t>
    <rPh sb="3" eb="5">
      <t>カンケイ</t>
    </rPh>
    <phoneticPr fontId="6"/>
  </si>
  <si>
    <t>ｺﾝｸﾘｰﾄ関係</t>
    <rPh sb="6" eb="8">
      <t>カンケイ</t>
    </rPh>
    <phoneticPr fontId="6"/>
  </si>
  <si>
    <t>鉄筋第三者</t>
    <rPh sb="0" eb="2">
      <t>テッキン</t>
    </rPh>
    <rPh sb="2" eb="5">
      <t>ダイサンシャ</t>
    </rPh>
    <phoneticPr fontId="6"/>
  </si>
  <si>
    <t>鉄筋関係</t>
    <rPh sb="0" eb="2">
      <t>テッキン</t>
    </rPh>
    <rPh sb="2" eb="4">
      <t>カンケイ</t>
    </rPh>
    <phoneticPr fontId="6"/>
  </si>
  <si>
    <t>地業関係</t>
    <rPh sb="0" eb="1">
      <t>ジギョウ</t>
    </rPh>
    <rPh sb="2" eb="4">
      <t>カンケイ</t>
    </rPh>
    <phoneticPr fontId="6"/>
  </si>
  <si>
    <t>Ⅰ 現場従業員とは：元請企業の従業員で、「現場代理人」「主任･監理技術者」等のこと</t>
    <rPh sb="2" eb="4">
      <t>ゲンバ</t>
    </rPh>
    <rPh sb="4" eb="6">
      <t>ジュウギョウ</t>
    </rPh>
    <rPh sb="10" eb="12">
      <t>モトウケ</t>
    </rPh>
    <rPh sb="12" eb="14">
      <t>キギョウ</t>
    </rPh>
    <rPh sb="15" eb="18">
      <t>ジュウギョウイン</t>
    </rPh>
    <rPh sb="21" eb="23">
      <t>ゲンバ</t>
    </rPh>
    <rPh sb="23" eb="26">
      <t>ダイリニン</t>
    </rPh>
    <rPh sb="28" eb="30">
      <t>シュニン</t>
    </rPh>
    <rPh sb="31" eb="33">
      <t>カンリ</t>
    </rPh>
    <rPh sb="33" eb="36">
      <t>ギジュツシャ</t>
    </rPh>
    <rPh sb="37" eb="38">
      <t>ナド</t>
    </rPh>
    <phoneticPr fontId="6"/>
  </si>
  <si>
    <t>工事として火災保険に加入した場合の保険料の総額を入力します。工事期間中の保険料を入力します</t>
    <rPh sb="0" eb="2">
      <t>コウジ</t>
    </rPh>
    <rPh sb="5" eb="7">
      <t>カサイ</t>
    </rPh>
    <rPh sb="7" eb="9">
      <t>ホケン</t>
    </rPh>
    <rPh sb="10" eb="12">
      <t>カニュウ</t>
    </rPh>
    <rPh sb="14" eb="16">
      <t>バアイ</t>
    </rPh>
    <rPh sb="17" eb="20">
      <t>ホケンリョウ</t>
    </rPh>
    <rPh sb="21" eb="23">
      <t>ソウガク</t>
    </rPh>
    <rPh sb="24" eb="26">
      <t>ニュウリョク</t>
    </rPh>
    <phoneticPr fontId="6"/>
  </si>
  <si>
    <t>工事として建設工事保険に加入した場合の保険料の総額を入力します。工事期間中の保険料を入力します</t>
    <rPh sb="0" eb="2">
      <t>コウジ</t>
    </rPh>
    <rPh sb="5" eb="7">
      <t>ケンセツ</t>
    </rPh>
    <rPh sb="7" eb="9">
      <t>コウジ</t>
    </rPh>
    <rPh sb="9" eb="11">
      <t>ホケン</t>
    </rPh>
    <rPh sb="12" eb="14">
      <t>カニュウ</t>
    </rPh>
    <rPh sb="16" eb="18">
      <t>バアイ</t>
    </rPh>
    <rPh sb="19" eb="22">
      <t>ホケンリョウ</t>
    </rPh>
    <rPh sb="23" eb="25">
      <t>ソウガク</t>
    </rPh>
    <rPh sb="26" eb="28">
      <t>ニュウリョク</t>
    </rPh>
    <phoneticPr fontId="6"/>
  </si>
  <si>
    <t>工事として組立保険に加入した場合の保険料の総額を入力します。工事期間中の保険料を入力します</t>
    <rPh sb="0" eb="2">
      <t>コウジ</t>
    </rPh>
    <rPh sb="5" eb="7">
      <t>クミタテ</t>
    </rPh>
    <rPh sb="7" eb="9">
      <t>ホケン</t>
    </rPh>
    <rPh sb="10" eb="12">
      <t>カニュウ</t>
    </rPh>
    <rPh sb="14" eb="16">
      <t>バアイ</t>
    </rPh>
    <rPh sb="17" eb="20">
      <t>ホケンリョウ</t>
    </rPh>
    <rPh sb="21" eb="23">
      <t>ソウガク</t>
    </rPh>
    <rPh sb="24" eb="26">
      <t>ニュウリョク</t>
    </rPh>
    <phoneticPr fontId="6"/>
  </si>
  <si>
    <t>工事として特約保険に加入した場合の保険料の総額を入力します。工事期間中の保険料を入力します</t>
    <rPh sb="0" eb="2">
      <t>コウジ</t>
    </rPh>
    <rPh sb="5" eb="7">
      <t>トクヤク</t>
    </rPh>
    <rPh sb="7" eb="9">
      <t>ホケン</t>
    </rPh>
    <rPh sb="10" eb="12">
      <t>カニュウ</t>
    </rPh>
    <rPh sb="14" eb="16">
      <t>バアイ</t>
    </rPh>
    <rPh sb="17" eb="20">
      <t>ホケンリョウ</t>
    </rPh>
    <rPh sb="21" eb="23">
      <t>ソウガク</t>
    </rPh>
    <rPh sb="24" eb="26">
      <t>ニュウリョク</t>
    </rPh>
    <phoneticPr fontId="6"/>
  </si>
  <si>
    <t>工事として賠償責任保険に加入した場合の保険料の総額を入力します。工事期間中の保険料を入力します</t>
    <rPh sb="0" eb="2">
      <t>コウジ</t>
    </rPh>
    <rPh sb="5" eb="7">
      <t>バイショウ</t>
    </rPh>
    <rPh sb="7" eb="9">
      <t>セキニン</t>
    </rPh>
    <rPh sb="9" eb="11">
      <t>ホケン</t>
    </rPh>
    <rPh sb="12" eb="14">
      <t>カニュウ</t>
    </rPh>
    <rPh sb="16" eb="18">
      <t>バアイ</t>
    </rPh>
    <rPh sb="19" eb="22">
      <t>ホケンリョウ</t>
    </rPh>
    <rPh sb="23" eb="25">
      <t>ソウガク</t>
    </rPh>
    <rPh sb="26" eb="28">
      <t>ニュウリョク</t>
    </rPh>
    <phoneticPr fontId="6"/>
  </si>
  <si>
    <t>-6 建設業退職金共済組合掛金</t>
    <rPh sb="3" eb="6">
      <t>ケンセツギョウ</t>
    </rPh>
    <rPh sb="6" eb="9">
      <t>タイショクキン</t>
    </rPh>
    <rPh sb="9" eb="11">
      <t>キョウサイ</t>
    </rPh>
    <rPh sb="11" eb="13">
      <t>クミアイ</t>
    </rPh>
    <rPh sb="13" eb="14">
      <t>カ</t>
    </rPh>
    <rPh sb="14" eb="15">
      <t>キン</t>
    </rPh>
    <phoneticPr fontId="6"/>
  </si>
  <si>
    <t>Ⅰ～Ⅳを対象とした建設業退職金共済組合掛金の「事業主負担額」を入力します。</t>
    <rPh sb="4" eb="6">
      <t>タイショウ</t>
    </rPh>
    <rPh sb="9" eb="12">
      <t>ケンセツギョウ</t>
    </rPh>
    <rPh sb="12" eb="15">
      <t>タイショクキン</t>
    </rPh>
    <rPh sb="15" eb="17">
      <t>キョウサイ</t>
    </rPh>
    <rPh sb="17" eb="19">
      <t>クミアイ</t>
    </rPh>
    <rPh sb="19" eb="21">
      <t>カケガネ</t>
    </rPh>
    <rPh sb="23" eb="26">
      <t>ジギョウヌシ</t>
    </rPh>
    <rPh sb="26" eb="28">
      <t>フタン</t>
    </rPh>
    <rPh sb="28" eb="29">
      <t>ガク</t>
    </rPh>
    <rPh sb="31" eb="33">
      <t>ニュウリョク</t>
    </rPh>
    <phoneticPr fontId="6"/>
  </si>
  <si>
    <t>Ⅰ～Ⅲを対象とした雇用保険料の「事業主負担額」を入力します。</t>
    <rPh sb="4" eb="6">
      <t>タイショウ</t>
    </rPh>
    <rPh sb="9" eb="11">
      <t>コヨウ</t>
    </rPh>
    <rPh sb="11" eb="13">
      <t>ホケン</t>
    </rPh>
    <rPh sb="13" eb="14">
      <t>リョウ</t>
    </rPh>
    <rPh sb="16" eb="19">
      <t>ジギョウヌシ</t>
    </rPh>
    <rPh sb="19" eb="21">
      <t>フタン</t>
    </rPh>
    <rPh sb="21" eb="22">
      <t>ガク</t>
    </rPh>
    <rPh sb="24" eb="26">
      <t>ニュウリョク</t>
    </rPh>
    <phoneticPr fontId="6"/>
  </si>
  <si>
    <t>Ⅰ～Ⅲを対象とした健康保険料の「事業主負担額」を入力します。</t>
    <rPh sb="4" eb="6">
      <t>タイショウ</t>
    </rPh>
    <rPh sb="9" eb="11">
      <t>ケンコウ</t>
    </rPh>
    <rPh sb="11" eb="13">
      <t>ホケン</t>
    </rPh>
    <rPh sb="13" eb="14">
      <t>リョウ</t>
    </rPh>
    <rPh sb="16" eb="19">
      <t>ジギョウヌシ</t>
    </rPh>
    <rPh sb="19" eb="21">
      <t>フタン</t>
    </rPh>
    <rPh sb="21" eb="22">
      <t>ガク</t>
    </rPh>
    <rPh sb="24" eb="26">
      <t>ニュウリョク</t>
    </rPh>
    <phoneticPr fontId="6"/>
  </si>
  <si>
    <t>Ⅰ～Ⅲを対象とした厚生年金保険料の「事業主負担額」を入力します。</t>
    <rPh sb="4" eb="6">
      <t>タイショウ</t>
    </rPh>
    <rPh sb="9" eb="11">
      <t>コウセイ</t>
    </rPh>
    <rPh sb="11" eb="13">
      <t>ネンキン</t>
    </rPh>
    <rPh sb="13" eb="15">
      <t>ホケン</t>
    </rPh>
    <rPh sb="15" eb="16">
      <t>リョウ</t>
    </rPh>
    <rPh sb="18" eb="21">
      <t>ジギョウヌシ</t>
    </rPh>
    <rPh sb="21" eb="23">
      <t>フタン</t>
    </rPh>
    <rPh sb="23" eb="24">
      <t>ガク</t>
    </rPh>
    <rPh sb="26" eb="28">
      <t>ニュウリョク</t>
    </rPh>
    <phoneticPr fontId="6"/>
  </si>
  <si>
    <t>12ページ</t>
    <phoneticPr fontId="7"/>
  </si>
  <si>
    <t>工事全般に関する事項（１／１）</t>
    <rPh sb="0" eb="2">
      <t>コウジ</t>
    </rPh>
    <rPh sb="2" eb="4">
      <t>ゼンパン</t>
    </rPh>
    <rPh sb="5" eb="6">
      <t>カン</t>
    </rPh>
    <phoneticPr fontId="2"/>
  </si>
  <si>
    <t>工事原価等に関する事項（１／１）</t>
    <rPh sb="0" eb="2">
      <t>コウジ</t>
    </rPh>
    <rPh sb="2" eb="4">
      <t>ゲンカ</t>
    </rPh>
    <rPh sb="4" eb="5">
      <t>ナド</t>
    </rPh>
    <rPh sb="6" eb="7">
      <t>カン</t>
    </rPh>
    <phoneticPr fontId="2"/>
  </si>
  <si>
    <t>03- ①</t>
    <phoneticPr fontId="4"/>
  </si>
  <si>
    <t>03- ②</t>
    <phoneticPr fontId="4"/>
  </si>
  <si>
    <t>03- ③</t>
    <phoneticPr fontId="4"/>
  </si>
  <si>
    <t>03- ④</t>
    <phoneticPr fontId="4"/>
  </si>
  <si>
    <t>03- ⑤</t>
    <phoneticPr fontId="4"/>
  </si>
  <si>
    <t>03- ⑥</t>
    <phoneticPr fontId="4"/>
  </si>
  <si>
    <t>03- ⑦</t>
    <phoneticPr fontId="4"/>
  </si>
  <si>
    <t>03- ⑧</t>
    <phoneticPr fontId="4"/>
  </si>
  <si>
    <t>03- ⑨</t>
    <phoneticPr fontId="4"/>
  </si>
  <si>
    <t>準備費</t>
    <rPh sb="0" eb="2">
      <t>ジュンビ</t>
    </rPh>
    <rPh sb="2" eb="3">
      <t>ヒ</t>
    </rPh>
    <phoneticPr fontId="4"/>
  </si>
  <si>
    <t>仮設建物費</t>
    <rPh sb="0" eb="2">
      <t>カセツ</t>
    </rPh>
    <rPh sb="2" eb="4">
      <t>タテモノ</t>
    </rPh>
    <rPh sb="4" eb="5">
      <t>ヒ</t>
    </rPh>
    <phoneticPr fontId="4"/>
  </si>
  <si>
    <t>② 仮設建物費</t>
    <rPh sb="2" eb="4">
      <t>カセツ</t>
    </rPh>
    <rPh sb="4" eb="6">
      <t>タテモノ</t>
    </rPh>
    <rPh sb="6" eb="7">
      <t>ヒ</t>
    </rPh>
    <phoneticPr fontId="6"/>
  </si>
  <si>
    <t>以下の各仮設建物について、無い場合は金額欄に「0」を入力します。</t>
    <rPh sb="0" eb="2">
      <t>イカ</t>
    </rPh>
    <rPh sb="3" eb="4">
      <t>カク</t>
    </rPh>
    <rPh sb="4" eb="6">
      <t>カセツ</t>
    </rPh>
    <rPh sb="6" eb="8">
      <t>タテモノ</t>
    </rPh>
    <rPh sb="13" eb="14">
      <t>ナ</t>
    </rPh>
    <rPh sb="15" eb="17">
      <t>バアイ</t>
    </rPh>
    <rPh sb="18" eb="20">
      <t>キンガク</t>
    </rPh>
    <rPh sb="20" eb="21">
      <t>ラン</t>
    </rPh>
    <rPh sb="26" eb="28">
      <t>ニュウリョク</t>
    </rPh>
    <phoneticPr fontId="6"/>
  </si>
  <si>
    <t>工事施設費</t>
    <rPh sb="0" eb="2">
      <t>コウジ</t>
    </rPh>
    <rPh sb="2" eb="5">
      <t>シセツヒ</t>
    </rPh>
    <phoneticPr fontId="4"/>
  </si>
  <si>
    <t>環境安全費</t>
    <rPh sb="0" eb="2">
      <t>カンキョウ</t>
    </rPh>
    <rPh sb="2" eb="4">
      <t>アンゼン</t>
    </rPh>
    <rPh sb="4" eb="5">
      <t>ヒ</t>
    </rPh>
    <phoneticPr fontId="4"/>
  </si>
  <si>
    <t>動力用水光熱費</t>
    <rPh sb="0" eb="2">
      <t>ドウリョク</t>
    </rPh>
    <rPh sb="2" eb="4">
      <t>ヨウスイ</t>
    </rPh>
    <rPh sb="4" eb="7">
      <t>コウネツヒ</t>
    </rPh>
    <phoneticPr fontId="4"/>
  </si>
  <si>
    <t>屋外整理清掃費</t>
    <rPh sb="0" eb="2">
      <t>オクガイ</t>
    </rPh>
    <rPh sb="2" eb="4">
      <t>セイリ</t>
    </rPh>
    <rPh sb="4" eb="6">
      <t>セイソウ</t>
    </rPh>
    <rPh sb="6" eb="7">
      <t>ヒ</t>
    </rPh>
    <phoneticPr fontId="4"/>
  </si>
  <si>
    <t>発生材処理費</t>
    <rPh sb="0" eb="3">
      <t>ハッセイザイ</t>
    </rPh>
    <rPh sb="3" eb="5">
      <t>ショリ</t>
    </rPh>
    <rPh sb="5" eb="6">
      <t>ヒ</t>
    </rPh>
    <phoneticPr fontId="4"/>
  </si>
  <si>
    <t>機械器具費</t>
    <rPh sb="0" eb="2">
      <t>キカイ</t>
    </rPh>
    <rPh sb="2" eb="4">
      <t>キグ</t>
    </rPh>
    <rPh sb="4" eb="5">
      <t>ヒ</t>
    </rPh>
    <phoneticPr fontId="4"/>
  </si>
  <si>
    <t>その他</t>
    <rPh sb="2" eb="3">
      <t>タ</t>
    </rPh>
    <phoneticPr fontId="4"/>
  </si>
  <si>
    <t>04- ①</t>
    <phoneticPr fontId="4"/>
  </si>
  <si>
    <t>04- ②</t>
    <phoneticPr fontId="4"/>
  </si>
  <si>
    <t>04- ③</t>
    <phoneticPr fontId="4"/>
  </si>
  <si>
    <t>04- ④</t>
    <phoneticPr fontId="4"/>
  </si>
  <si>
    <t>04- ⑤</t>
    <phoneticPr fontId="4"/>
  </si>
  <si>
    <t>04- ⑥</t>
    <phoneticPr fontId="4"/>
  </si>
  <si>
    <t>04- ⑦</t>
    <phoneticPr fontId="4"/>
  </si>
  <si>
    <t>04- ⑧</t>
    <phoneticPr fontId="4"/>
  </si>
  <si>
    <t>04- ⑨</t>
    <phoneticPr fontId="4"/>
  </si>
  <si>
    <t>04- ⑩</t>
    <phoneticPr fontId="4"/>
  </si>
  <si>
    <t>04- ⑪</t>
    <phoneticPr fontId="4"/>
  </si>
  <si>
    <t>04- ⑫</t>
    <phoneticPr fontId="4"/>
  </si>
  <si>
    <t>04- ⑬</t>
    <phoneticPr fontId="4"/>
  </si>
  <si>
    <t>労務管理費</t>
    <rPh sb="0" eb="2">
      <t>ロウム</t>
    </rPh>
    <rPh sb="2" eb="4">
      <t>カンリ</t>
    </rPh>
    <rPh sb="4" eb="5">
      <t>ヒ</t>
    </rPh>
    <phoneticPr fontId="4"/>
  </si>
  <si>
    <t>租税公課</t>
    <rPh sb="0" eb="2">
      <t>ソゼイ</t>
    </rPh>
    <rPh sb="2" eb="4">
      <t>コウカ</t>
    </rPh>
    <phoneticPr fontId="4"/>
  </si>
  <si>
    <t>保険料</t>
    <rPh sb="0" eb="3">
      <t>ホケンリョウ</t>
    </rPh>
    <phoneticPr fontId="4"/>
  </si>
  <si>
    <t>従業員給与手当</t>
    <rPh sb="0" eb="3">
      <t>ジュウギョウイン</t>
    </rPh>
    <rPh sb="3" eb="5">
      <t>キュウヨ</t>
    </rPh>
    <rPh sb="5" eb="7">
      <t>テアテ</t>
    </rPh>
    <phoneticPr fontId="4"/>
  </si>
  <si>
    <t>施工図等作成費</t>
    <rPh sb="0" eb="2">
      <t>セコウ</t>
    </rPh>
    <rPh sb="2" eb="3">
      <t>ズ</t>
    </rPh>
    <rPh sb="3" eb="4">
      <t>ナド</t>
    </rPh>
    <rPh sb="4" eb="6">
      <t>サクセイ</t>
    </rPh>
    <rPh sb="6" eb="7">
      <t>ヒ</t>
    </rPh>
    <phoneticPr fontId="4"/>
  </si>
  <si>
    <t>退職金</t>
    <rPh sb="0" eb="3">
      <t>タイショクキン</t>
    </rPh>
    <phoneticPr fontId="4"/>
  </si>
  <si>
    <t>法定福利費</t>
    <rPh sb="0" eb="2">
      <t>ホウテイ</t>
    </rPh>
    <rPh sb="2" eb="4">
      <t>フクリ</t>
    </rPh>
    <rPh sb="4" eb="5">
      <t>ヒ</t>
    </rPh>
    <phoneticPr fontId="4"/>
  </si>
  <si>
    <t>福利厚生費</t>
    <rPh sb="0" eb="2">
      <t>フクリ</t>
    </rPh>
    <rPh sb="2" eb="5">
      <t>コウセイヒ</t>
    </rPh>
    <phoneticPr fontId="4"/>
  </si>
  <si>
    <t>事務用品費</t>
    <rPh sb="0" eb="2">
      <t>ジム</t>
    </rPh>
    <rPh sb="2" eb="4">
      <t>ヨウヒン</t>
    </rPh>
    <rPh sb="4" eb="5">
      <t>ヒ</t>
    </rPh>
    <phoneticPr fontId="4"/>
  </si>
  <si>
    <t>通信交通費</t>
    <rPh sb="0" eb="2">
      <t>ツウシン</t>
    </rPh>
    <rPh sb="2" eb="4">
      <t>コウツウ</t>
    </rPh>
    <rPh sb="4" eb="5">
      <t>ヒ</t>
    </rPh>
    <phoneticPr fontId="4"/>
  </si>
  <si>
    <t>補償費</t>
    <rPh sb="0" eb="2">
      <t>ホショウ</t>
    </rPh>
    <rPh sb="2" eb="3">
      <t>ヒ</t>
    </rPh>
    <phoneticPr fontId="4"/>
  </si>
  <si>
    <t>原価性経費配賦額</t>
    <rPh sb="0" eb="2">
      <t>ゲンカ</t>
    </rPh>
    <rPh sb="2" eb="3">
      <t>セイ</t>
    </rPh>
    <rPh sb="3" eb="5">
      <t>ケイヒ</t>
    </rPh>
    <rPh sb="5" eb="7">
      <t>ハイフ</t>
    </rPh>
    <rPh sb="7" eb="8">
      <t>ガク</t>
    </rPh>
    <phoneticPr fontId="4"/>
  </si>
  <si>
    <t>別表（Ａ新・受）</t>
    <rPh sb="0" eb="1">
      <t>ベツ</t>
    </rPh>
    <rPh sb="1" eb="2">
      <t>ヒョウ</t>
    </rPh>
    <rPh sb="4" eb="5">
      <t>シン</t>
    </rPh>
    <rPh sb="6" eb="7">
      <t>ジュ</t>
    </rPh>
    <phoneticPr fontId="2"/>
  </si>
  <si>
    <t>入力データの確認</t>
    <rPh sb="0" eb="2">
      <t>ニュウリョク</t>
    </rPh>
    <rPh sb="6" eb="8">
      <t>カクニン</t>
    </rPh>
    <phoneticPr fontId="4"/>
  </si>
  <si>
    <t>★</t>
    <phoneticPr fontId="4"/>
  </si>
  <si>
    <t>・工事実施工程表（参考ひな形）</t>
    <rPh sb="1" eb="3">
      <t>コウジ</t>
    </rPh>
    <rPh sb="3" eb="5">
      <t>ジッシ</t>
    </rPh>
    <rPh sb="5" eb="8">
      <t>コウテイヒョウ</t>
    </rPh>
    <rPh sb="9" eb="11">
      <t>サンコウ</t>
    </rPh>
    <rPh sb="13" eb="14">
      <t>ガタ</t>
    </rPh>
    <phoneticPr fontId="2"/>
  </si>
  <si>
    <r>
      <t>　　本調査票には、現場の実態をありのまま入力いただき、</t>
    </r>
    <r>
      <rPr>
        <b/>
        <sz val="11"/>
        <color theme="1"/>
        <rFont val="ＭＳ 明朝"/>
        <family val="1"/>
        <charset val="128"/>
      </rPr>
      <t>当該工事分</t>
    </r>
    <r>
      <rPr>
        <sz val="11"/>
        <color theme="1"/>
        <rFont val="ＭＳ 明朝"/>
        <family val="1"/>
        <charset val="128"/>
      </rPr>
      <t>の「</t>
    </r>
    <r>
      <rPr>
        <b/>
        <sz val="11"/>
        <rFont val="ＭＳ 明朝"/>
        <family val="1"/>
        <charset val="128"/>
      </rPr>
      <t>完成工事原価報告書</t>
    </r>
    <r>
      <rPr>
        <sz val="11"/>
        <rFont val="ＭＳ 明朝"/>
        <family val="1"/>
        <charset val="128"/>
      </rPr>
      <t>」</t>
    </r>
    <rPh sb="5" eb="6">
      <t>ヒョウ</t>
    </rPh>
    <rPh sb="9" eb="11">
      <t>ゲンバ</t>
    </rPh>
    <rPh sb="12" eb="13">
      <t>ジツ</t>
    </rPh>
    <rPh sb="13" eb="14">
      <t>タイ</t>
    </rPh>
    <rPh sb="20" eb="22">
      <t>ニュウリョク</t>
    </rPh>
    <rPh sb="27" eb="29">
      <t>トウガイ</t>
    </rPh>
    <rPh sb="29" eb="31">
      <t>コウジ</t>
    </rPh>
    <rPh sb="31" eb="32">
      <t>ブン</t>
    </rPh>
    <rPh sb="34" eb="36">
      <t>カンセイ</t>
    </rPh>
    <rPh sb="36" eb="37">
      <t>コウ</t>
    </rPh>
    <rPh sb="37" eb="38">
      <t>ジ</t>
    </rPh>
    <rPh sb="38" eb="40">
      <t>ゲンカ</t>
    </rPh>
    <rPh sb="40" eb="42">
      <t>ホウコク</t>
    </rPh>
    <rPh sb="42" eb="43">
      <t>ショ</t>
    </rPh>
    <phoneticPr fontId="2"/>
  </si>
  <si>
    <r>
      <t>　　なお、工事の「</t>
    </r>
    <r>
      <rPr>
        <b/>
        <sz val="11"/>
        <rFont val="ＭＳ 明朝"/>
        <family val="1"/>
        <charset val="128"/>
      </rPr>
      <t>工事実施工程表</t>
    </r>
    <r>
      <rPr>
        <sz val="11"/>
        <rFont val="ＭＳ 明朝"/>
        <family val="1"/>
        <charset val="128"/>
      </rPr>
      <t>」についてもあわせて提出いただきますようお願いいたします。</t>
    </r>
    <rPh sb="5" eb="7">
      <t>コウジ</t>
    </rPh>
    <rPh sb="9" eb="11">
      <t>コウジ</t>
    </rPh>
    <rPh sb="11" eb="13">
      <t>ジッシ</t>
    </rPh>
    <rPh sb="13" eb="16">
      <t>コウテイヒョウ</t>
    </rPh>
    <rPh sb="26" eb="28">
      <t>テイシュツ</t>
    </rPh>
    <rPh sb="37" eb="38">
      <t>ネガ</t>
    </rPh>
    <phoneticPr fontId="2"/>
  </si>
  <si>
    <r>
      <t>　　調査は、共通仮設費及び現場管理費の実態を調査するもので、調査の分析結果を基に「</t>
    </r>
    <r>
      <rPr>
        <b/>
        <sz val="11"/>
        <color theme="1"/>
        <rFont val="ＭＳ 明朝"/>
        <family val="1"/>
        <charset val="128"/>
      </rPr>
      <t>公共</t>
    </r>
    <rPh sb="2" eb="4">
      <t>チョウサ</t>
    </rPh>
    <rPh sb="6" eb="8">
      <t>キョウツウ</t>
    </rPh>
    <rPh sb="8" eb="10">
      <t>カセツ</t>
    </rPh>
    <rPh sb="10" eb="11">
      <t>ヒ</t>
    </rPh>
    <rPh sb="11" eb="12">
      <t>オヨ</t>
    </rPh>
    <rPh sb="13" eb="15">
      <t>ゲンバ</t>
    </rPh>
    <rPh sb="15" eb="18">
      <t>カンリヒ</t>
    </rPh>
    <rPh sb="19" eb="21">
      <t>ジッタイ</t>
    </rPh>
    <rPh sb="22" eb="24">
      <t>チョウサ</t>
    </rPh>
    <rPh sb="30" eb="32">
      <t>チョウサ</t>
    </rPh>
    <rPh sb="33" eb="35">
      <t>ブンセキ</t>
    </rPh>
    <rPh sb="35" eb="37">
      <t>ケッカ</t>
    </rPh>
    <rPh sb="38" eb="39">
      <t>モト</t>
    </rPh>
    <rPh sb="41" eb="43">
      <t>コウキョウ</t>
    </rPh>
    <phoneticPr fontId="2"/>
  </si>
  <si>
    <r>
      <t>　　入力していただいた調査票は、</t>
    </r>
    <r>
      <rPr>
        <b/>
        <sz val="11"/>
        <color theme="1"/>
        <rFont val="ＭＳ 明朝"/>
        <family val="1"/>
        <charset val="128"/>
      </rPr>
      <t>調査の目的以外には使用することはありません</t>
    </r>
    <r>
      <rPr>
        <sz val="11"/>
        <color theme="1"/>
        <rFont val="ＭＳ 明朝"/>
        <family val="1"/>
        <charset val="128"/>
      </rPr>
      <t>。</t>
    </r>
    <rPh sb="2" eb="4">
      <t>ニュウリョク</t>
    </rPh>
    <rPh sb="11" eb="14">
      <t>チョウサヒョウ</t>
    </rPh>
    <rPh sb="16" eb="18">
      <t>チョウサ</t>
    </rPh>
    <rPh sb="19" eb="21">
      <t>モクテキ</t>
    </rPh>
    <rPh sb="21" eb="23">
      <t>イガイ</t>
    </rPh>
    <rPh sb="25" eb="27">
      <t>シヨウ</t>
    </rPh>
    <phoneticPr fontId="2"/>
  </si>
  <si>
    <r>
      <t>　　計処理が完了した時点でないと正確な費用等が確定しないと考えられることから、</t>
    </r>
    <r>
      <rPr>
        <b/>
        <sz val="11"/>
        <rFont val="ＭＳ 明朝"/>
        <family val="1"/>
        <charset val="128"/>
      </rPr>
      <t>概ね工事完</t>
    </r>
    <rPh sb="2" eb="3">
      <t>ケイ</t>
    </rPh>
    <rPh sb="3" eb="5">
      <t>ショリ</t>
    </rPh>
    <rPh sb="6" eb="8">
      <t>カンリョウ</t>
    </rPh>
    <rPh sb="10" eb="12">
      <t>ジテン</t>
    </rPh>
    <rPh sb="16" eb="18">
      <t>セイカク</t>
    </rPh>
    <rPh sb="19" eb="22">
      <t>ヒヨウトウ</t>
    </rPh>
    <rPh sb="23" eb="25">
      <t>カクテイ</t>
    </rPh>
    <rPh sb="29" eb="30">
      <t>カンガ</t>
    </rPh>
    <rPh sb="39" eb="40">
      <t>オオム</t>
    </rPh>
    <rPh sb="41" eb="42">
      <t>コウ</t>
    </rPh>
    <rPh sb="42" eb="43">
      <t>ジ</t>
    </rPh>
    <rPh sb="43" eb="44">
      <t>カン</t>
    </rPh>
    <phoneticPr fontId="7"/>
  </si>
  <si>
    <r>
      <t>　　</t>
    </r>
    <r>
      <rPr>
        <b/>
        <sz val="11"/>
        <rFont val="ＭＳ 明朝"/>
        <family val="1"/>
        <charset val="128"/>
      </rPr>
      <t>了後１ヶ月程度を目途に作成</t>
    </r>
    <r>
      <rPr>
        <sz val="11"/>
        <rFont val="ＭＳ 明朝"/>
        <family val="1"/>
        <charset val="128"/>
      </rPr>
      <t>をお願いします。</t>
    </r>
    <rPh sb="2" eb="3">
      <t>リョウ</t>
    </rPh>
    <rPh sb="3" eb="4">
      <t>ゴ</t>
    </rPh>
    <rPh sb="6" eb="7">
      <t>ツキ</t>
    </rPh>
    <rPh sb="7" eb="9">
      <t>テイド</t>
    </rPh>
    <rPh sb="10" eb="11">
      <t>モク</t>
    </rPh>
    <rPh sb="11" eb="12">
      <t>ト</t>
    </rPh>
    <rPh sb="13" eb="15">
      <t>サクセイ</t>
    </rPh>
    <rPh sb="17" eb="18">
      <t>ネガ</t>
    </rPh>
    <phoneticPr fontId="7"/>
  </si>
  <si>
    <t>　　調査票等の構成は、以下のとおりとなっています。</t>
    <rPh sb="2" eb="4">
      <t>チョウサ</t>
    </rPh>
    <rPh sb="4" eb="5">
      <t>ヒョウ</t>
    </rPh>
    <rPh sb="5" eb="6">
      <t>ナド</t>
    </rPh>
    <rPh sb="7" eb="9">
      <t>コウセイ</t>
    </rPh>
    <rPh sb="11" eb="13">
      <t>イカ</t>
    </rPh>
    <phoneticPr fontId="2"/>
  </si>
  <si>
    <t>☆　シート名「表紙･目次」：調査票の表紙及び調査票以下のシートを含めた目次となっています。</t>
    <rPh sb="5" eb="6">
      <t>メイ</t>
    </rPh>
    <rPh sb="7" eb="9">
      <t>ヒョウシ</t>
    </rPh>
    <rPh sb="10" eb="12">
      <t>モクジ</t>
    </rPh>
    <rPh sb="14" eb="16">
      <t>チョウサ</t>
    </rPh>
    <rPh sb="16" eb="17">
      <t>ヒョウ</t>
    </rPh>
    <rPh sb="18" eb="20">
      <t>ヒョウシ</t>
    </rPh>
    <rPh sb="20" eb="21">
      <t>オヨ</t>
    </rPh>
    <rPh sb="22" eb="24">
      <t>チョウサ</t>
    </rPh>
    <rPh sb="24" eb="25">
      <t>ヒョウ</t>
    </rPh>
    <rPh sb="25" eb="27">
      <t>イカ</t>
    </rPh>
    <rPh sb="32" eb="33">
      <t>フク</t>
    </rPh>
    <rPh sb="35" eb="37">
      <t>モクジ</t>
    </rPh>
    <phoneticPr fontId="2"/>
  </si>
  <si>
    <t>力要領が記載されていいます。</t>
    <phoneticPr fontId="4"/>
  </si>
  <si>
    <t>☆　シート名「調査票」：共通費の実態を把握するための調査票で、実際に各種情報を入力してい</t>
    <rPh sb="5" eb="6">
      <t>メイ</t>
    </rPh>
    <rPh sb="7" eb="9">
      <t>チョウサ</t>
    </rPh>
    <rPh sb="9" eb="10">
      <t>ヒョウ</t>
    </rPh>
    <rPh sb="12" eb="14">
      <t>キョウツウ</t>
    </rPh>
    <rPh sb="14" eb="15">
      <t>ヒ</t>
    </rPh>
    <rPh sb="16" eb="18">
      <t>ジッタイ</t>
    </rPh>
    <rPh sb="19" eb="21">
      <t>ハアク</t>
    </rPh>
    <rPh sb="26" eb="28">
      <t>チョウサ</t>
    </rPh>
    <rPh sb="28" eb="29">
      <t>ヒョウ</t>
    </rPh>
    <rPh sb="31" eb="33">
      <t>ジッサイ</t>
    </rPh>
    <rPh sb="34" eb="36">
      <t>カクシュ</t>
    </rPh>
    <rPh sb="36" eb="38">
      <t>ジョウホウ</t>
    </rPh>
    <rPh sb="39" eb="41">
      <t>ニュウリョク</t>
    </rPh>
    <phoneticPr fontId="4"/>
  </si>
  <si>
    <t>ただくシートで、以下の構成からできています。</t>
    <phoneticPr fontId="4"/>
  </si>
  <si>
    <t>　・工事原価等に関する事項：共通費の実態を把握するために必要である、特別な直接工事費等の</t>
    <rPh sb="14" eb="16">
      <t>キョウツウ</t>
    </rPh>
    <rPh sb="16" eb="17">
      <t>ヒ</t>
    </rPh>
    <rPh sb="18" eb="20">
      <t>ジッタイ</t>
    </rPh>
    <rPh sb="21" eb="23">
      <t>ハアク</t>
    </rPh>
    <rPh sb="28" eb="30">
      <t>ヒツヨウ</t>
    </rPh>
    <rPh sb="34" eb="36">
      <t>トクベツ</t>
    </rPh>
    <rPh sb="37" eb="39">
      <t>チョクセツ</t>
    </rPh>
    <rPh sb="39" eb="42">
      <t>コウジヒ</t>
    </rPh>
    <rPh sb="42" eb="43">
      <t>ナド</t>
    </rPh>
    <phoneticPr fontId="4"/>
  </si>
  <si>
    <t>　情報を入力していただく部分です。</t>
    <rPh sb="1" eb="3">
      <t>ジョウホウ</t>
    </rPh>
    <rPh sb="4" eb="6">
      <t>ニュウリョク</t>
    </rPh>
    <rPh sb="12" eb="14">
      <t>ブブン</t>
    </rPh>
    <phoneticPr fontId="4"/>
  </si>
  <si>
    <t>　・工事全般に関する事項：御社の情報や受注した工事の概要等を入力していただく部分です。</t>
    <rPh sb="13" eb="15">
      <t>オンシャ</t>
    </rPh>
    <rPh sb="16" eb="18">
      <t>ジョウホウ</t>
    </rPh>
    <rPh sb="19" eb="21">
      <t>ジュチュウ</t>
    </rPh>
    <rPh sb="23" eb="25">
      <t>コウジ</t>
    </rPh>
    <rPh sb="26" eb="28">
      <t>ガイヨウ</t>
    </rPh>
    <rPh sb="28" eb="29">
      <t>ナド</t>
    </rPh>
    <rPh sb="30" eb="32">
      <t>ニュウリョク</t>
    </rPh>
    <rPh sb="38" eb="40">
      <t>ブブン</t>
    </rPh>
    <phoneticPr fontId="4"/>
  </si>
  <si>
    <t>　・共通仮設費の項目：共通費のうち、共通仮設費の各種項目ごとに必要となった額を入力するも</t>
    <rPh sb="11" eb="13">
      <t>キョウツウ</t>
    </rPh>
    <rPh sb="13" eb="14">
      <t>ヒ</t>
    </rPh>
    <rPh sb="18" eb="20">
      <t>キョウツウ</t>
    </rPh>
    <rPh sb="20" eb="22">
      <t>カセツ</t>
    </rPh>
    <rPh sb="22" eb="23">
      <t>ヒ</t>
    </rPh>
    <rPh sb="24" eb="26">
      <t>カクシュ</t>
    </rPh>
    <rPh sb="26" eb="28">
      <t>コウモク</t>
    </rPh>
    <rPh sb="31" eb="33">
      <t>ヒツヨウ</t>
    </rPh>
    <rPh sb="37" eb="38">
      <t>ガク</t>
    </rPh>
    <rPh sb="39" eb="41">
      <t>ニュウリョク</t>
    </rPh>
    <phoneticPr fontId="4"/>
  </si>
  <si>
    <t>　のですが、必要となった項目を入力する部分もありますので、ご協</t>
    <rPh sb="6" eb="8">
      <t>ヒツヨウ</t>
    </rPh>
    <rPh sb="12" eb="14">
      <t>コウモク</t>
    </rPh>
    <rPh sb="15" eb="17">
      <t>ニュウリョク</t>
    </rPh>
    <rPh sb="19" eb="21">
      <t>ブブン</t>
    </rPh>
    <rPh sb="30" eb="31">
      <t>キョウ</t>
    </rPh>
    <phoneticPr fontId="4"/>
  </si>
  <si>
    <t>　力をお願いいたします。</t>
    <rPh sb="1" eb="2">
      <t>チカラ</t>
    </rPh>
    <rPh sb="4" eb="5">
      <t>ネガ</t>
    </rPh>
    <phoneticPr fontId="4"/>
  </si>
  <si>
    <t>　・現場管理費の項目：共通費のうち、共通仮設費の各種項目ごとに必要となった額を入力するも</t>
    <phoneticPr fontId="4"/>
  </si>
  <si>
    <t>　のですが、共通仮設費と同様に必要となった項目を入力する部分も</t>
    <rPh sb="6" eb="8">
      <t>キョウツウ</t>
    </rPh>
    <rPh sb="8" eb="10">
      <t>カセツ</t>
    </rPh>
    <rPh sb="10" eb="11">
      <t>ヒ</t>
    </rPh>
    <rPh sb="12" eb="14">
      <t>ドウヨウ</t>
    </rPh>
    <rPh sb="15" eb="17">
      <t>ヒツヨウ</t>
    </rPh>
    <rPh sb="21" eb="23">
      <t>コウモク</t>
    </rPh>
    <rPh sb="24" eb="26">
      <t>ニュウリョク</t>
    </rPh>
    <rPh sb="28" eb="30">
      <t>ブブン</t>
    </rPh>
    <phoneticPr fontId="4"/>
  </si>
  <si>
    <t>　ありますので、ご協力をお願いいたします。</t>
    <phoneticPr fontId="4"/>
  </si>
  <si>
    <t>☆　シート名「別表(Ａ新･受)」：現場管理費のうち、「従業員給与手当」について入力していた</t>
    <rPh sb="5" eb="6">
      <t>メイ</t>
    </rPh>
    <rPh sb="7" eb="9">
      <t>ベッピョウ</t>
    </rPh>
    <rPh sb="11" eb="12">
      <t>シン</t>
    </rPh>
    <rPh sb="13" eb="14">
      <t>ジュ</t>
    </rPh>
    <rPh sb="17" eb="19">
      <t>ゲンバ</t>
    </rPh>
    <rPh sb="19" eb="22">
      <t>カンリヒ</t>
    </rPh>
    <rPh sb="27" eb="30">
      <t>ジュウギョウイン</t>
    </rPh>
    <rPh sb="30" eb="32">
      <t>キュウヨ</t>
    </rPh>
    <rPh sb="32" eb="34">
      <t>テアテ</t>
    </rPh>
    <rPh sb="39" eb="41">
      <t>ニュウリョク</t>
    </rPh>
    <phoneticPr fontId="4"/>
  </si>
  <si>
    <t>　だくものですが、個々の工事現場において直接雇用した従業員・作</t>
    <rPh sb="9" eb="11">
      <t>ココ</t>
    </rPh>
    <rPh sb="12" eb="14">
      <t>コウジ</t>
    </rPh>
    <rPh sb="14" eb="16">
      <t>ゲンバ</t>
    </rPh>
    <rPh sb="20" eb="22">
      <t>チョクセツ</t>
    </rPh>
    <rPh sb="22" eb="24">
      <t>コヨウ</t>
    </rPh>
    <rPh sb="26" eb="29">
      <t>ジュウギョウイン</t>
    </rPh>
    <rPh sb="30" eb="31">
      <t>サク</t>
    </rPh>
    <phoneticPr fontId="4"/>
  </si>
  <si>
    <t>　業員等の情報も入力していただくことになります。現場管理費の大</t>
    <rPh sb="1" eb="2">
      <t>ギョウ</t>
    </rPh>
    <rPh sb="2" eb="4">
      <t>インナド</t>
    </rPh>
    <rPh sb="5" eb="7">
      <t>ジョウホウ</t>
    </rPh>
    <rPh sb="8" eb="10">
      <t>ニュウリョク</t>
    </rPh>
    <rPh sb="24" eb="26">
      <t>ゲンバ</t>
    </rPh>
    <rPh sb="26" eb="29">
      <t>カンリヒ</t>
    </rPh>
    <rPh sb="30" eb="31">
      <t>ダイ</t>
    </rPh>
    <phoneticPr fontId="4"/>
  </si>
  <si>
    <t>　半が占める重要な項目となりますので、ご協力をお願いいたします。</t>
    <rPh sb="3" eb="4">
      <t>シ</t>
    </rPh>
    <rPh sb="6" eb="8">
      <t>ジュウヨウ</t>
    </rPh>
    <rPh sb="9" eb="11">
      <t>コウモク</t>
    </rPh>
    <phoneticPr fontId="4"/>
  </si>
  <si>
    <t>☆　シート名「完成工事原価報告書」：当該工事の完成工事原価に関する情報を入力していただく</t>
    <rPh sb="5" eb="6">
      <t>メイ</t>
    </rPh>
    <rPh sb="7" eb="9">
      <t>カンセイ</t>
    </rPh>
    <rPh sb="9" eb="11">
      <t>コウジ</t>
    </rPh>
    <rPh sb="11" eb="13">
      <t>ゲンカ</t>
    </rPh>
    <rPh sb="13" eb="16">
      <t>ホウコクショ</t>
    </rPh>
    <rPh sb="18" eb="20">
      <t>トウガイ</t>
    </rPh>
    <rPh sb="20" eb="22">
      <t>コウジ</t>
    </rPh>
    <rPh sb="23" eb="25">
      <t>カンセイ</t>
    </rPh>
    <rPh sb="25" eb="27">
      <t>コウジ</t>
    </rPh>
    <rPh sb="27" eb="29">
      <t>ゲンカ</t>
    </rPh>
    <rPh sb="30" eb="31">
      <t>カン</t>
    </rPh>
    <rPh sb="33" eb="35">
      <t>ジョウホウ</t>
    </rPh>
    <rPh sb="36" eb="38">
      <t>ニュウリョク</t>
    </rPh>
    <phoneticPr fontId="4"/>
  </si>
  <si>
    <t>☆　シート名「工事実施工程表(参考ひな形)」：工事の実施工程表を調査に合わせて提出していた</t>
    <rPh sb="5" eb="6">
      <t>メイ</t>
    </rPh>
    <rPh sb="7" eb="9">
      <t>コウジ</t>
    </rPh>
    <rPh sb="9" eb="11">
      <t>ジッシ</t>
    </rPh>
    <rPh sb="11" eb="13">
      <t>コウテイ</t>
    </rPh>
    <rPh sb="13" eb="14">
      <t>ヒョウ</t>
    </rPh>
    <rPh sb="15" eb="17">
      <t>サンコウ</t>
    </rPh>
    <rPh sb="19" eb="20">
      <t>ガタ</t>
    </rPh>
    <rPh sb="23" eb="25">
      <t>コウジ</t>
    </rPh>
    <rPh sb="26" eb="28">
      <t>ジッシ</t>
    </rPh>
    <rPh sb="28" eb="30">
      <t>コウテイ</t>
    </rPh>
    <rPh sb="30" eb="31">
      <t>ヒョウ</t>
    </rPh>
    <rPh sb="32" eb="34">
      <t>チョウサ</t>
    </rPh>
    <rPh sb="35" eb="36">
      <t>ア</t>
    </rPh>
    <rPh sb="39" eb="41">
      <t>テイシュツ</t>
    </rPh>
    <phoneticPr fontId="4"/>
  </si>
  <si>
    <t>　</t>
    <phoneticPr fontId="4"/>
  </si>
  <si>
    <t>　だくことになりますが、実施工程表の書式は任意となっております</t>
    <phoneticPr fontId="4"/>
  </si>
  <si>
    <t>　ので、提出のご協力をお願いします。</t>
    <rPh sb="4" eb="6">
      <t>テイシュツ</t>
    </rPh>
    <rPh sb="8" eb="10">
      <t>キョウリョク</t>
    </rPh>
    <rPh sb="12" eb="13">
      <t>ネガ</t>
    </rPh>
    <phoneticPr fontId="4"/>
  </si>
  <si>
    <t>　部分で、調査票と被る部分もございますが、調査へのご協力をお願</t>
    <rPh sb="1" eb="3">
      <t>ブブン</t>
    </rPh>
    <rPh sb="5" eb="7">
      <t>チョウサ</t>
    </rPh>
    <rPh sb="7" eb="8">
      <t>ヒョウ</t>
    </rPh>
    <rPh sb="9" eb="10">
      <t>カブ</t>
    </rPh>
    <rPh sb="11" eb="13">
      <t>ブブン</t>
    </rPh>
    <rPh sb="21" eb="23">
      <t>チョウサ</t>
    </rPh>
    <phoneticPr fontId="4"/>
  </si>
  <si>
    <t>　いいたします。</t>
    <phoneticPr fontId="4"/>
  </si>
  <si>
    <t>　　してください。</t>
    <phoneticPr fontId="7"/>
  </si>
  <si>
    <t>　①　入力欄の右横に“記入上の注意”及び“内容説明”を付していますので、入力の際の参考に</t>
    <rPh sb="3" eb="5">
      <t>ニュウリョク</t>
    </rPh>
    <rPh sb="5" eb="6">
      <t>ラン</t>
    </rPh>
    <rPh sb="7" eb="8">
      <t>ミギ</t>
    </rPh>
    <rPh sb="8" eb="9">
      <t>ヨコ</t>
    </rPh>
    <rPh sb="11" eb="13">
      <t>キニュウ</t>
    </rPh>
    <rPh sb="13" eb="14">
      <t>ウエ</t>
    </rPh>
    <rPh sb="15" eb="17">
      <t>チュウイ</t>
    </rPh>
    <rPh sb="18" eb="19">
      <t>オヨ</t>
    </rPh>
    <rPh sb="21" eb="23">
      <t>ナイヨウ</t>
    </rPh>
    <rPh sb="23" eb="25">
      <t>セツメイ</t>
    </rPh>
    <rPh sb="27" eb="28">
      <t>フ</t>
    </rPh>
    <rPh sb="36" eb="38">
      <t>ニュウリョク</t>
    </rPh>
    <rPh sb="39" eb="40">
      <t>サイ</t>
    </rPh>
    <rPh sb="41" eb="43">
      <t>サンコウ</t>
    </rPh>
    <phoneticPr fontId="7"/>
  </si>
  <si>
    <t>　②　入力するか所は「緑色に着色されたセル」ですが、入力する内容によっては緑色に着色され</t>
    <rPh sb="3" eb="5">
      <t>ニュウリョク</t>
    </rPh>
    <rPh sb="8" eb="9">
      <t>ショ</t>
    </rPh>
    <rPh sb="11" eb="13">
      <t>ミドリイロ</t>
    </rPh>
    <rPh sb="14" eb="16">
      <t>チャクショク</t>
    </rPh>
    <rPh sb="26" eb="28">
      <t>ニュウリョク</t>
    </rPh>
    <rPh sb="30" eb="32">
      <t>ナイヨウ</t>
    </rPh>
    <rPh sb="37" eb="39">
      <t>ミドリイロ</t>
    </rPh>
    <rPh sb="40" eb="42">
      <t>チャクショク</t>
    </rPh>
    <phoneticPr fontId="7"/>
  </si>
  <si>
    <t>　　　る部分が増えますのでご注意願いいます。</t>
    <rPh sb="4" eb="6">
      <t>ブブン</t>
    </rPh>
    <rPh sb="7" eb="8">
      <t>フ</t>
    </rPh>
    <rPh sb="14" eb="16">
      <t>チュウイ</t>
    </rPh>
    <rPh sb="16" eb="17">
      <t>ネガ</t>
    </rPh>
    <phoneticPr fontId="7"/>
  </si>
  <si>
    <t>　⑤　工期などの入力は西暦年月日で入力します。入力例　2019/10/1</t>
    <rPh sb="3" eb="5">
      <t>コウキ</t>
    </rPh>
    <rPh sb="8" eb="10">
      <t>ニュウリョク</t>
    </rPh>
    <rPh sb="11" eb="13">
      <t>セイレキ</t>
    </rPh>
    <rPh sb="13" eb="16">
      <t>ネンガッピ</t>
    </rPh>
    <rPh sb="17" eb="19">
      <t>ニュウリョク</t>
    </rPh>
    <rPh sb="23" eb="25">
      <t>ニュウリョク</t>
    </rPh>
    <rPh sb="25" eb="26">
      <t>レイ</t>
    </rPh>
    <phoneticPr fontId="7"/>
  </si>
  <si>
    <t>　⑥　入力すべき場所（緑色に着色されたセル）には、必ずデータの入力をお願いします。入力が</t>
    <rPh sb="3" eb="5">
      <t>ニュウリョク</t>
    </rPh>
    <rPh sb="8" eb="10">
      <t>バショ</t>
    </rPh>
    <rPh sb="25" eb="26">
      <t>カナラ</t>
    </rPh>
    <rPh sb="31" eb="33">
      <t>ニュウリョク</t>
    </rPh>
    <rPh sb="35" eb="36">
      <t>ネガ</t>
    </rPh>
    <rPh sb="41" eb="43">
      <t>ニュウリョク</t>
    </rPh>
    <phoneticPr fontId="4"/>
  </si>
  <si>
    <t>　　　確認された場合、入力説明部分が消えますので、未入力か所の確認に利用できます。</t>
    <rPh sb="3" eb="5">
      <t>カクニン</t>
    </rPh>
    <rPh sb="8" eb="10">
      <t>バアイ</t>
    </rPh>
    <rPh sb="11" eb="13">
      <t>ニュウリョク</t>
    </rPh>
    <rPh sb="13" eb="15">
      <t>セツメイ</t>
    </rPh>
    <rPh sb="15" eb="17">
      <t>ブブン</t>
    </rPh>
    <rPh sb="18" eb="19">
      <t>キ</t>
    </rPh>
    <rPh sb="25" eb="28">
      <t>ミニュウリョク</t>
    </rPh>
    <rPh sb="29" eb="30">
      <t>ショ</t>
    </rPh>
    <rPh sb="31" eb="33">
      <t>カクニン</t>
    </rPh>
    <rPh sb="34" eb="36">
      <t>リヨウ</t>
    </rPh>
    <phoneticPr fontId="4"/>
  </si>
  <si>
    <t>　⑦　本調査のExcelブック及び各シートは保護されており、「緑色に着色されたセル」のみ入力</t>
    <rPh sb="3" eb="4">
      <t>ホン</t>
    </rPh>
    <rPh sb="4" eb="6">
      <t>チョウサ</t>
    </rPh>
    <rPh sb="15" eb="16">
      <t>オヨ</t>
    </rPh>
    <rPh sb="17" eb="18">
      <t>カク</t>
    </rPh>
    <rPh sb="22" eb="24">
      <t>ホゴ</t>
    </rPh>
    <rPh sb="44" eb="46">
      <t>ニュウリョク</t>
    </rPh>
    <phoneticPr fontId="4"/>
  </si>
  <si>
    <t>　　　が可能となっていますのでご注意願います。</t>
    <rPh sb="4" eb="6">
      <t>カノウ</t>
    </rPh>
    <rPh sb="16" eb="18">
      <t>チュウイ</t>
    </rPh>
    <rPh sb="18" eb="19">
      <t>ネガ</t>
    </rPh>
    <phoneticPr fontId="4"/>
  </si>
  <si>
    <t>　⑧　本工事とは別契約の設備工事等が有る場合で、現場事務所や現場の安全管理に要する費用負</t>
    <rPh sb="3" eb="4">
      <t>ホン</t>
    </rPh>
    <rPh sb="4" eb="6">
      <t>コウジ</t>
    </rPh>
    <rPh sb="8" eb="9">
      <t>ベツ</t>
    </rPh>
    <rPh sb="9" eb="11">
      <t>ケイヤク</t>
    </rPh>
    <rPh sb="12" eb="14">
      <t>セツビ</t>
    </rPh>
    <rPh sb="14" eb="16">
      <t>コウジ</t>
    </rPh>
    <rPh sb="16" eb="17">
      <t>トウ</t>
    </rPh>
    <rPh sb="18" eb="19">
      <t>ア</t>
    </rPh>
    <rPh sb="20" eb="22">
      <t>バアイ</t>
    </rPh>
    <rPh sb="24" eb="26">
      <t>ゲンバ</t>
    </rPh>
    <rPh sb="26" eb="28">
      <t>ジム</t>
    </rPh>
    <rPh sb="28" eb="29">
      <t>ショ</t>
    </rPh>
    <rPh sb="30" eb="32">
      <t>ゲンバ</t>
    </rPh>
    <rPh sb="33" eb="35">
      <t>アンゼン</t>
    </rPh>
    <rPh sb="35" eb="37">
      <t>カンリ</t>
    </rPh>
    <rPh sb="38" eb="39">
      <t>ヨウ</t>
    </rPh>
    <rPh sb="41" eb="43">
      <t>ヒヨウ</t>
    </rPh>
    <rPh sb="43" eb="44">
      <t>フ</t>
    </rPh>
    <phoneticPr fontId="7"/>
  </si>
  <si>
    <t>　⑩　上記の合算処理の場合で、適当な金額が把握できない場合は、今までの実績による比率按分</t>
    <rPh sb="3" eb="5">
      <t>ジョウキ</t>
    </rPh>
    <rPh sb="6" eb="7">
      <t>ゴウ</t>
    </rPh>
    <rPh sb="7" eb="8">
      <t>サン</t>
    </rPh>
    <rPh sb="8" eb="10">
      <t>ショリ</t>
    </rPh>
    <rPh sb="11" eb="13">
      <t>バアイ</t>
    </rPh>
    <rPh sb="15" eb="17">
      <t>テキトウ</t>
    </rPh>
    <rPh sb="18" eb="20">
      <t>キンガク</t>
    </rPh>
    <rPh sb="21" eb="23">
      <t>ハアク</t>
    </rPh>
    <rPh sb="27" eb="29">
      <t>バアイ</t>
    </rPh>
    <rPh sb="31" eb="32">
      <t>イマ</t>
    </rPh>
    <rPh sb="35" eb="36">
      <t>ジツ</t>
    </rPh>
    <rPh sb="36" eb="37">
      <t>セキ</t>
    </rPh>
    <rPh sb="40" eb="42">
      <t>ヒリツ</t>
    </rPh>
    <rPh sb="42" eb="44">
      <t>アンブン</t>
    </rPh>
    <phoneticPr fontId="7"/>
  </si>
  <si>
    <t>　⑪　調査票の最後のページ（P9）に「★入力データの確認」がございます。右半分に確認結果が</t>
    <rPh sb="3" eb="5">
      <t>チョウサ</t>
    </rPh>
    <rPh sb="5" eb="6">
      <t>ヒョウ</t>
    </rPh>
    <rPh sb="7" eb="9">
      <t>サイゴ</t>
    </rPh>
    <rPh sb="20" eb="22">
      <t>ニュウリョク</t>
    </rPh>
    <rPh sb="26" eb="28">
      <t>カクニン</t>
    </rPh>
    <rPh sb="36" eb="37">
      <t>ミギ</t>
    </rPh>
    <rPh sb="37" eb="39">
      <t>ハンブン</t>
    </rPh>
    <rPh sb="40" eb="42">
      <t>カクニン</t>
    </rPh>
    <rPh sb="42" eb="44">
      <t>ケッカ</t>
    </rPh>
    <phoneticPr fontId="4"/>
  </si>
  <si>
    <r>
      <rPr>
        <b/>
        <sz val="10"/>
        <color theme="1"/>
        <rFont val="ＭＳ 明朝"/>
        <family val="1"/>
        <charset val="128"/>
      </rPr>
      <t>各種負担金</t>
    </r>
    <r>
      <rPr>
        <sz val="10"/>
        <color theme="1"/>
        <rFont val="ＭＳ 明朝"/>
        <family val="1"/>
        <charset val="128"/>
      </rPr>
      <t>の合計額を入力します。</t>
    </r>
    <rPh sb="0" eb="2">
      <t>カクシュ</t>
    </rPh>
    <phoneticPr fontId="4"/>
  </si>
  <si>
    <t>電気設備工事がある場合は、最終契約額(税抜き)と工期を入力します。　入力例：2019/10/10</t>
    <rPh sb="0" eb="2">
      <t>デンキ</t>
    </rPh>
    <rPh sb="2" eb="4">
      <t>セツビ</t>
    </rPh>
    <rPh sb="4" eb="6">
      <t>コウジ</t>
    </rPh>
    <rPh sb="9" eb="11">
      <t>バアイ</t>
    </rPh>
    <rPh sb="13" eb="15">
      <t>サイシュウ</t>
    </rPh>
    <rPh sb="15" eb="17">
      <t>ケイヤク</t>
    </rPh>
    <rPh sb="17" eb="18">
      <t>ガク</t>
    </rPh>
    <rPh sb="19" eb="20">
      <t>ゼイ</t>
    </rPh>
    <rPh sb="20" eb="21">
      <t>ヌ</t>
    </rPh>
    <rPh sb="24" eb="26">
      <t>コウキ</t>
    </rPh>
    <rPh sb="27" eb="29">
      <t>ニュウリョク</t>
    </rPh>
    <rPh sb="34" eb="36">
      <t>ニュウリョク</t>
    </rPh>
    <rPh sb="36" eb="37">
      <t>レイ</t>
    </rPh>
    <phoneticPr fontId="6"/>
  </si>
  <si>
    <t>機械設備工事がある場合は、最終契約額(税抜き)と工期を入力します。　入力例：2019/10/11</t>
    <rPh sb="0" eb="2">
      <t>キカイ</t>
    </rPh>
    <rPh sb="2" eb="4">
      <t>セツビ</t>
    </rPh>
    <rPh sb="4" eb="6">
      <t>コウジ</t>
    </rPh>
    <rPh sb="9" eb="11">
      <t>バアイ</t>
    </rPh>
    <rPh sb="13" eb="15">
      <t>サイシュウ</t>
    </rPh>
    <rPh sb="15" eb="17">
      <t>ケイヤク</t>
    </rPh>
    <rPh sb="17" eb="18">
      <t>ガク</t>
    </rPh>
    <rPh sb="24" eb="26">
      <t>コウキ</t>
    </rPh>
    <rPh sb="27" eb="29">
      <t>ニュウリョク</t>
    </rPh>
    <rPh sb="34" eb="36">
      <t>ニュウリョク</t>
    </rPh>
    <rPh sb="36" eb="37">
      <t>レイ</t>
    </rPh>
    <phoneticPr fontId="6"/>
  </si>
  <si>
    <t>昇降機設備工事がある場合は、最終契約額(税抜き)と工期を入力します。　入力例：2019/10/12</t>
    <rPh sb="0" eb="3">
      <t>ショウコウキ</t>
    </rPh>
    <rPh sb="3" eb="5">
      <t>セツビ</t>
    </rPh>
    <rPh sb="5" eb="7">
      <t>コウジ</t>
    </rPh>
    <rPh sb="10" eb="12">
      <t>バアイ</t>
    </rPh>
    <rPh sb="14" eb="16">
      <t>サイシュウ</t>
    </rPh>
    <rPh sb="16" eb="18">
      <t>ケイヤク</t>
    </rPh>
    <rPh sb="18" eb="19">
      <t>ガク</t>
    </rPh>
    <rPh sb="25" eb="27">
      <t>コウキ</t>
    </rPh>
    <rPh sb="28" eb="30">
      <t>ニュウリョク</t>
    </rPh>
    <rPh sb="35" eb="37">
      <t>ニュウリョク</t>
    </rPh>
    <rPh sb="37" eb="38">
      <t>レイ</t>
    </rPh>
    <phoneticPr fontId="6"/>
  </si>
  <si>
    <t>-1～-6の項目以外で仮設物費として計上した金額とその内容を入力します。無い場合は「0」としします</t>
    <rPh sb="6" eb="8">
      <t>コウモク</t>
    </rPh>
    <rPh sb="8" eb="10">
      <t>イガイ</t>
    </rPh>
    <rPh sb="11" eb="13">
      <t>カセツ</t>
    </rPh>
    <rPh sb="13" eb="14">
      <t>ブツ</t>
    </rPh>
    <rPh sb="14" eb="15">
      <t>ヒ</t>
    </rPh>
    <rPh sb="18" eb="20">
      <t>ケイジョウ</t>
    </rPh>
    <rPh sb="22" eb="24">
      <t>キンガク</t>
    </rPh>
    <rPh sb="27" eb="29">
      <t>ナイヨウ</t>
    </rPh>
    <rPh sb="30" eb="32">
      <t>ニュウリョク</t>
    </rPh>
    <rPh sb="36" eb="37">
      <t>ナ</t>
    </rPh>
    <rPh sb="38" eb="40">
      <t>バアイ</t>
    </rPh>
    <phoneticPr fontId="6"/>
  </si>
  <si>
    <t>-4 場内通信設備</t>
    <rPh sb="3" eb="5">
      <t>ジョウナイ</t>
    </rPh>
    <rPh sb="5" eb="7">
      <t>ツウシン</t>
    </rPh>
    <rPh sb="7" eb="9">
      <t>セツビ</t>
    </rPh>
    <phoneticPr fontId="6"/>
  </si>
  <si>
    <t>年払いの保険の場合は「年払い掛金×（当該現場請負金額÷年間売上高）」の式で入力しても良いです。</t>
    <rPh sb="0" eb="2">
      <t>ネンバラ</t>
    </rPh>
    <rPh sb="4" eb="6">
      <t>ホケン</t>
    </rPh>
    <rPh sb="7" eb="9">
      <t>バアイ</t>
    </rPh>
    <rPh sb="11" eb="13">
      <t>ネンバラ</t>
    </rPh>
    <rPh sb="14" eb="15">
      <t>カ</t>
    </rPh>
    <rPh sb="15" eb="16">
      <t>キン</t>
    </rPh>
    <rPh sb="18" eb="20">
      <t>トウガイ</t>
    </rPh>
    <rPh sb="20" eb="22">
      <t>ゲンバ</t>
    </rPh>
    <rPh sb="22" eb="24">
      <t>ウケオイ</t>
    </rPh>
    <rPh sb="24" eb="26">
      <t>キンガク</t>
    </rPh>
    <rPh sb="27" eb="29">
      <t>ネンカン</t>
    </rPh>
    <rPh sb="29" eb="31">
      <t>ウリアゲ</t>
    </rPh>
    <rPh sb="31" eb="32">
      <t>ダカ</t>
    </rPh>
    <rPh sb="35" eb="36">
      <t>シキ</t>
    </rPh>
    <rPh sb="37" eb="39">
      <t>ニュウリョク</t>
    </rPh>
    <rPh sb="42" eb="43">
      <t>ヨ</t>
    </rPh>
    <phoneticPr fontId="6"/>
  </si>
  <si>
    <r>
      <t>　　　表示（赤文字）されますので</t>
    </r>
    <r>
      <rPr>
        <b/>
        <sz val="11"/>
        <rFont val="ＭＳ 明朝"/>
        <family val="1"/>
        <charset val="128"/>
      </rPr>
      <t>全て消えるまで入力内容の精査</t>
    </r>
    <r>
      <rPr>
        <sz val="11"/>
        <rFont val="ＭＳ 明朝"/>
        <family val="1"/>
        <charset val="128"/>
      </rPr>
      <t>をお願いします。</t>
    </r>
    <rPh sb="3" eb="5">
      <t>ヒョウジ</t>
    </rPh>
    <rPh sb="6" eb="7">
      <t>アカ</t>
    </rPh>
    <rPh sb="7" eb="9">
      <t>モジ</t>
    </rPh>
    <rPh sb="16" eb="17">
      <t>スベ</t>
    </rPh>
    <rPh sb="18" eb="19">
      <t>キ</t>
    </rPh>
    <rPh sb="23" eb="25">
      <t>ニュウリョク</t>
    </rPh>
    <rPh sb="25" eb="27">
      <t>ナイヨウ</t>
    </rPh>
    <rPh sb="28" eb="30">
      <t>セイサ</t>
    </rPh>
    <rPh sb="32" eb="33">
      <t>ネガ</t>
    </rPh>
    <phoneticPr fontId="4"/>
  </si>
  <si>
    <t>各種負担金を工事に含めて発注されている場合は、「⑤ 各種負担金」にその額を入力します。</t>
    <rPh sb="12" eb="14">
      <t>ハッチュウ</t>
    </rPh>
    <phoneticPr fontId="4"/>
  </si>
  <si>
    <t>上記とりこわし工事の発生材処分費を含みます</t>
    <rPh sb="0" eb="2">
      <t>ジョウキ</t>
    </rPh>
    <rPh sb="7" eb="9">
      <t>コウジ</t>
    </rPh>
    <rPh sb="10" eb="13">
      <t>ハッセイザイ</t>
    </rPh>
    <rPh sb="13" eb="15">
      <t>ショブン</t>
    </rPh>
    <rPh sb="15" eb="16">
      <t>ヒ</t>
    </rPh>
    <rPh sb="17" eb="18">
      <t>フク</t>
    </rPh>
    <phoneticPr fontId="6"/>
  </si>
  <si>
    <t>舗装工事の有無を入力します。</t>
    <phoneticPr fontId="6"/>
  </si>
  <si>
    <t>とりこわし工事の有無を入力します。</t>
    <phoneticPr fontId="6"/>
  </si>
  <si>
    <t>情報共有システム</t>
    <rPh sb="0" eb="1">
      <t>ジョウホウ</t>
    </rPh>
    <rPh sb="1" eb="3">
      <t>キョウユウ</t>
    </rPh>
    <phoneticPr fontId="6"/>
  </si>
  <si>
    <t>-1～-4の項目以外でこれらに類する項目として計上した金額とその内容を入力します。無い場合は「0」としします</t>
    <rPh sb="6" eb="8">
      <t>コウモク</t>
    </rPh>
    <rPh sb="8" eb="10">
      <t>イガイ</t>
    </rPh>
    <rPh sb="15" eb="16">
      <t>ルイ</t>
    </rPh>
    <rPh sb="18" eb="20">
      <t>コウモク</t>
    </rPh>
    <rPh sb="23" eb="25">
      <t>ケイジョウ</t>
    </rPh>
    <rPh sb="27" eb="29">
      <t>キンガク</t>
    </rPh>
    <rPh sb="32" eb="34">
      <t>ナイヨウ</t>
    </rPh>
    <rPh sb="35" eb="37">
      <t>ニュウリョク</t>
    </rPh>
    <rPh sb="41" eb="42">
      <t>ナ</t>
    </rPh>
    <rPh sb="43" eb="45">
      <t>バアイ</t>
    </rPh>
    <phoneticPr fontId="6"/>
  </si>
  <si>
    <t>郵便等･振込手数料、電話･携帯電話･ﾌｧｯｸｽ･ｲﾝﾄﾗ･ｲﾝﾀｰﾈｯﾄの導入等の使用料を入力します</t>
    <rPh sb="0" eb="2">
      <t>ユウビン</t>
    </rPh>
    <rPh sb="2" eb="3">
      <t>ナド</t>
    </rPh>
    <rPh sb="4" eb="6">
      <t>フリコミ</t>
    </rPh>
    <rPh sb="6" eb="9">
      <t>テスウリョウ</t>
    </rPh>
    <rPh sb="10" eb="12">
      <t>デンワ</t>
    </rPh>
    <rPh sb="13" eb="15">
      <t>ケイタイ</t>
    </rPh>
    <rPh sb="15" eb="17">
      <t>デンワ</t>
    </rPh>
    <rPh sb="39" eb="40">
      <t>ナド</t>
    </rPh>
    <rPh sb="41" eb="44">
      <t>シヨウリョウ</t>
    </rPh>
    <rPh sb="45" eb="47">
      <t>ニュウリョク</t>
    </rPh>
    <phoneticPr fontId="6"/>
  </si>
  <si>
    <t>ｼﾞｪｯﾄﾋｰﾀｰ、送風設備、除湿機、ﾄﾞﾗｲﾐｽﾄ等があれば、それらに要した費用（損料及び運転費）を入力します。</t>
    <rPh sb="10" eb="12">
      <t>ソウフウ</t>
    </rPh>
    <rPh sb="12" eb="14">
      <t>セツビ</t>
    </rPh>
    <rPh sb="15" eb="18">
      <t>ジョシツキ</t>
    </rPh>
    <rPh sb="26" eb="27">
      <t>ナド</t>
    </rPh>
    <rPh sb="36" eb="37">
      <t>ヨウ</t>
    </rPh>
    <rPh sb="39" eb="41">
      <t>ヒヨウ</t>
    </rPh>
    <rPh sb="42" eb="44">
      <t>ソンリョウ</t>
    </rPh>
    <rPh sb="44" eb="45">
      <t>オヨ</t>
    </rPh>
    <rPh sb="46" eb="48">
      <t>ウンテン</t>
    </rPh>
    <rPh sb="48" eb="49">
      <t>ヒ</t>
    </rPh>
    <rPh sb="51" eb="53">
      <t>ニュウリョク</t>
    </rPh>
    <phoneticPr fontId="6"/>
  </si>
  <si>
    <t>発注者との情報共有ｼｽﾃﾑの導入の有無及び「有」の場合、利用料金の合計、導入したｼｽﾃﾑの名称を入力します。</t>
    <rPh sb="0" eb="3">
      <t>ハッチュウシャ</t>
    </rPh>
    <rPh sb="5" eb="7">
      <t>ジョウホウ</t>
    </rPh>
    <rPh sb="7" eb="9">
      <t>キョウユウ</t>
    </rPh>
    <rPh sb="14" eb="16">
      <t>ドウニュウ</t>
    </rPh>
    <rPh sb="17" eb="19">
      <t>ウム</t>
    </rPh>
    <rPh sb="19" eb="20">
      <t>オヨ</t>
    </rPh>
    <rPh sb="22" eb="23">
      <t>アリ</t>
    </rPh>
    <rPh sb="25" eb="27">
      <t>バアイ</t>
    </rPh>
    <rPh sb="28" eb="30">
      <t>リヨウ</t>
    </rPh>
    <rPh sb="30" eb="32">
      <t>リョウキン</t>
    </rPh>
    <rPh sb="33" eb="35">
      <t>ゴウケイ</t>
    </rPh>
    <rPh sb="36" eb="38">
      <t>ドウニュウ</t>
    </rPh>
    <rPh sb="45" eb="47">
      <t>メイショウ</t>
    </rPh>
    <rPh sb="48" eb="50">
      <t>ニュウリョク</t>
    </rPh>
    <phoneticPr fontId="6"/>
  </si>
  <si>
    <t>その他</t>
    <rPh sb="2" eb="3">
      <t>タ</t>
    </rPh>
    <phoneticPr fontId="6"/>
  </si>
  <si>
    <t>② 仮設建物費</t>
  </si>
  <si>
    <t>① 労務管理費</t>
  </si>
  <si>
    <t>③ 工事施設費</t>
  </si>
  <si>
    <t>⑧ 福利厚生費</t>
  </si>
  <si>
    <t>④ 環境安全費</t>
  </si>
  <si>
    <t>⑬ その他</t>
  </si>
  <si>
    <t>⑧ 機械器具費</t>
  </si>
  <si>
    <t>⑨ その他</t>
  </si>
  <si>
    <t>⑩ 共益費の負担項目</t>
  </si>
  <si>
    <t>費用について</t>
    <rPh sb="0" eb="2">
      <t>ヒヨウ</t>
    </rPh>
    <phoneticPr fontId="6"/>
  </si>
  <si>
    <t>円</t>
    <rPh sb="0" eb="1">
      <t>エン</t>
    </rPh>
    <phoneticPr fontId="6"/>
  </si>
  <si>
    <r>
      <t>熱中症対策のうち「</t>
    </r>
    <r>
      <rPr>
        <b/>
        <sz val="10"/>
        <color theme="0"/>
        <rFont val="ＭＳ 明朝"/>
        <family val="1"/>
        <charset val="128"/>
      </rPr>
      <t>直接工事費</t>
    </r>
    <r>
      <rPr>
        <sz val="10"/>
        <color theme="0"/>
        <rFont val="ＭＳ 明朝"/>
        <family val="1"/>
        <charset val="128"/>
      </rPr>
      <t>」に該当すると考えられる内容及びその費用を入力します。該当のない場合は「空欄」とします</t>
    </r>
    <rPh sb="0" eb="2">
      <t>ネッチュウ</t>
    </rPh>
    <rPh sb="2" eb="3">
      <t>ショウ</t>
    </rPh>
    <rPh sb="3" eb="5">
      <t>タイサク</t>
    </rPh>
    <rPh sb="9" eb="11">
      <t>チョクセツ</t>
    </rPh>
    <rPh sb="11" eb="14">
      <t>コウジヒ</t>
    </rPh>
    <rPh sb="16" eb="18">
      <t>ガイトウ</t>
    </rPh>
    <rPh sb="21" eb="22">
      <t>カンガ</t>
    </rPh>
    <rPh sb="26" eb="28">
      <t>ナイヨウ</t>
    </rPh>
    <rPh sb="28" eb="29">
      <t>オヨ</t>
    </rPh>
    <rPh sb="32" eb="34">
      <t>ヒヨウ</t>
    </rPh>
    <rPh sb="35" eb="37">
      <t>ニュウリョク</t>
    </rPh>
    <rPh sb="41" eb="43">
      <t>ガイトウ</t>
    </rPh>
    <rPh sb="46" eb="48">
      <t>バアイ</t>
    </rPh>
    <rPh sb="50" eb="52">
      <t>クウラン</t>
    </rPh>
    <phoneticPr fontId="6"/>
  </si>
  <si>
    <r>
      <t>取り組んだ熱中症対策のうち「</t>
    </r>
    <r>
      <rPr>
        <b/>
        <sz val="10"/>
        <color theme="0"/>
        <rFont val="ＭＳ 明朝"/>
        <family val="1"/>
        <charset val="128"/>
      </rPr>
      <t>共通仮設費</t>
    </r>
    <r>
      <rPr>
        <sz val="10"/>
        <color theme="0"/>
        <rFont val="ＭＳ 明朝"/>
        <family val="1"/>
        <charset val="128"/>
      </rPr>
      <t>」に該当すると考えられる内容を入力します。該当のない場合は「空欄」とします</t>
    </r>
    <rPh sb="0" eb="1">
      <t>ト</t>
    </rPh>
    <rPh sb="2" eb="3">
      <t>ク</t>
    </rPh>
    <rPh sb="5" eb="7">
      <t>ネッチュウ</t>
    </rPh>
    <rPh sb="7" eb="8">
      <t>ショウ</t>
    </rPh>
    <rPh sb="8" eb="10">
      <t>タイサク</t>
    </rPh>
    <rPh sb="14" eb="16">
      <t>キョウツウ</t>
    </rPh>
    <rPh sb="16" eb="18">
      <t>カセツ</t>
    </rPh>
    <rPh sb="18" eb="19">
      <t>ヒ</t>
    </rPh>
    <rPh sb="21" eb="23">
      <t>ガイトウ</t>
    </rPh>
    <rPh sb="26" eb="27">
      <t>カンガ</t>
    </rPh>
    <rPh sb="31" eb="33">
      <t>ナイヨウ</t>
    </rPh>
    <rPh sb="34" eb="36">
      <t>ニュウリョク</t>
    </rPh>
    <phoneticPr fontId="6"/>
  </si>
  <si>
    <t>上記の各取り組みについて必要とした費用の計上項目をプルダウンで入力します。４項目まで選択できます。</t>
    <rPh sb="0" eb="2">
      <t>ジョウキ</t>
    </rPh>
    <rPh sb="3" eb="4">
      <t>カク</t>
    </rPh>
    <rPh sb="4" eb="5">
      <t>ト</t>
    </rPh>
    <rPh sb="6" eb="7">
      <t>ク</t>
    </rPh>
    <rPh sb="12" eb="14">
      <t>ヒツヨウ</t>
    </rPh>
    <rPh sb="17" eb="19">
      <t>ヒヨウ</t>
    </rPh>
    <rPh sb="20" eb="22">
      <t>ケイジョウ</t>
    </rPh>
    <rPh sb="22" eb="24">
      <t>コウモク</t>
    </rPh>
    <rPh sb="38" eb="40">
      <t>コウモク</t>
    </rPh>
    <rPh sb="42" eb="44">
      <t>センタク</t>
    </rPh>
    <phoneticPr fontId="6"/>
  </si>
  <si>
    <r>
      <t>取り組んだ熱中症対策のうち「</t>
    </r>
    <r>
      <rPr>
        <b/>
        <sz val="10"/>
        <color theme="0"/>
        <rFont val="ＭＳ 明朝"/>
        <family val="1"/>
        <charset val="128"/>
      </rPr>
      <t>現場管理費</t>
    </r>
    <r>
      <rPr>
        <sz val="10"/>
        <color theme="0"/>
        <rFont val="ＭＳ 明朝"/>
        <family val="1"/>
        <charset val="128"/>
      </rPr>
      <t>」に該当すると考えられる内容を入力します。該当のない場合は「空欄」とします</t>
    </r>
    <rPh sb="0" eb="1">
      <t>ト</t>
    </rPh>
    <rPh sb="2" eb="3">
      <t>ク</t>
    </rPh>
    <rPh sb="5" eb="7">
      <t>ネッチュウ</t>
    </rPh>
    <rPh sb="7" eb="8">
      <t>ショウ</t>
    </rPh>
    <rPh sb="8" eb="10">
      <t>タイサク</t>
    </rPh>
    <rPh sb="14" eb="16">
      <t>ゲンバ</t>
    </rPh>
    <rPh sb="16" eb="19">
      <t>カンリヒ</t>
    </rPh>
    <rPh sb="21" eb="23">
      <t>ガイトウ</t>
    </rPh>
    <rPh sb="26" eb="27">
      <t>カンガ</t>
    </rPh>
    <rPh sb="31" eb="33">
      <t>ナイヨウ</t>
    </rPh>
    <rPh sb="34" eb="36">
      <t>ニュウリョク</t>
    </rPh>
    <phoneticPr fontId="6"/>
  </si>
  <si>
    <t>上記の各取り組みについて必要とした費用の計上項目をプルダウンで入力します。３項目まで選択できます。</t>
    <rPh sb="0" eb="2">
      <t>ジョウキ</t>
    </rPh>
    <rPh sb="3" eb="4">
      <t>カク</t>
    </rPh>
    <rPh sb="4" eb="5">
      <t>ト</t>
    </rPh>
    <rPh sb="6" eb="7">
      <t>ク</t>
    </rPh>
    <rPh sb="12" eb="14">
      <t>ヒツヨウ</t>
    </rPh>
    <rPh sb="17" eb="19">
      <t>ヒヨウ</t>
    </rPh>
    <rPh sb="20" eb="22">
      <t>ケイジョウ</t>
    </rPh>
    <rPh sb="22" eb="24">
      <t>コウモク</t>
    </rPh>
    <rPh sb="38" eb="40">
      <t>コウモク</t>
    </rPh>
    <rPh sb="42" eb="44">
      <t>センタク</t>
    </rPh>
    <phoneticPr fontId="6"/>
  </si>
  <si>
    <t>★データの整理</t>
    <rPh sb="5" eb="7">
      <t>セイリ</t>
    </rPh>
    <phoneticPr fontId="6"/>
  </si>
  <si>
    <t>最終契約額（税抜き）</t>
    <rPh sb="0" eb="2">
      <t>サイシュウ</t>
    </rPh>
    <rPh sb="2" eb="4">
      <t>ケイヤク</t>
    </rPh>
    <rPh sb="4" eb="5">
      <t>ガク</t>
    </rPh>
    <rPh sb="6" eb="7">
      <t>ゼイ</t>
    </rPh>
    <rPh sb="7" eb="8">
      <t>ヌ</t>
    </rPh>
    <phoneticPr fontId="6"/>
  </si>
  <si>
    <t>最終工事原価（税抜き）</t>
    <rPh sb="0" eb="2">
      <t>サイシュウ</t>
    </rPh>
    <rPh sb="2" eb="4">
      <t>コウジ</t>
    </rPh>
    <rPh sb="4" eb="6">
      <t>ゲンカ</t>
    </rPh>
    <rPh sb="7" eb="8">
      <t>ゼイ</t>
    </rPh>
    <rPh sb="8" eb="9">
      <t>ヌ</t>
    </rPh>
    <phoneticPr fontId="6"/>
  </si>
  <si>
    <t>本調査票の額</t>
    <rPh sb="0" eb="1">
      <t>ホン</t>
    </rPh>
    <rPh sb="1" eb="3">
      <t>チョウサ</t>
    </rPh>
    <rPh sb="3" eb="4">
      <t>ヒョウ</t>
    </rPh>
    <rPh sb="5" eb="6">
      <t>ガク</t>
    </rPh>
    <phoneticPr fontId="6"/>
  </si>
  <si>
    <t>判定</t>
    <rPh sb="0" eb="2">
      <t>ハンテイ</t>
    </rPh>
    <phoneticPr fontId="6"/>
  </si>
  <si>
    <t>最終直接工事費</t>
    <rPh sb="0" eb="2">
      <t>サイシュウ</t>
    </rPh>
    <rPh sb="2" eb="4">
      <t>チョクセツ</t>
    </rPh>
    <rPh sb="4" eb="7">
      <t>コウジヒ</t>
    </rPh>
    <phoneticPr fontId="6"/>
  </si>
  <si>
    <t>計算値</t>
    <rPh sb="0" eb="3">
      <t>ケイサンチ</t>
    </rPh>
    <phoneticPr fontId="6"/>
  </si>
  <si>
    <t>鉄骨･工場加工</t>
    <rPh sb="0" eb="2">
      <t>テッコツ</t>
    </rPh>
    <rPh sb="3" eb="5">
      <t>コウジョウ</t>
    </rPh>
    <rPh sb="5" eb="7">
      <t>カコウ</t>
    </rPh>
    <phoneticPr fontId="6"/>
  </si>
  <si>
    <t>鉄骨･建て方</t>
    <rPh sb="0" eb="2">
      <t>テッコツ</t>
    </rPh>
    <rPh sb="3" eb="4">
      <t>タ</t>
    </rPh>
    <rPh sb="5" eb="6">
      <t>カタ</t>
    </rPh>
    <phoneticPr fontId="6"/>
  </si>
  <si>
    <t>ＰＣ工事</t>
    <rPh sb="2" eb="4">
      <t>コウジ</t>
    </rPh>
    <phoneticPr fontId="6"/>
  </si>
  <si>
    <t>特別な室内装飾品</t>
    <rPh sb="0" eb="2">
      <t>トクベツ</t>
    </rPh>
    <rPh sb="3" eb="5">
      <t>シツナイ</t>
    </rPh>
    <rPh sb="5" eb="8">
      <t>ソウショクヒン</t>
    </rPh>
    <phoneticPr fontId="6"/>
  </si>
  <si>
    <t>舗装工事</t>
    <rPh sb="0" eb="2">
      <t>ホソウ</t>
    </rPh>
    <rPh sb="2" eb="4">
      <t>コウジ</t>
    </rPh>
    <phoneticPr fontId="6"/>
  </si>
  <si>
    <t>造園工事(屋上別)</t>
    <rPh sb="0" eb="2">
      <t>ゾウエン</t>
    </rPh>
    <rPh sb="2" eb="4">
      <t>コウジ</t>
    </rPh>
    <rPh sb="5" eb="7">
      <t>オクジョウ</t>
    </rPh>
    <rPh sb="7" eb="8">
      <t>ベツ</t>
    </rPh>
    <phoneticPr fontId="6"/>
  </si>
  <si>
    <t>直接工事費(他工事別)</t>
    <rPh sb="0" eb="2">
      <t>チョクセツ</t>
    </rPh>
    <rPh sb="2" eb="5">
      <t>コウジヒ</t>
    </rPh>
    <rPh sb="6" eb="7">
      <t>タ</t>
    </rPh>
    <rPh sb="7" eb="9">
      <t>コウジ</t>
    </rPh>
    <rPh sb="9" eb="10">
      <t>ベツ</t>
    </rPh>
    <phoneticPr fontId="6"/>
  </si>
  <si>
    <t>発生材処分(工事)</t>
    <rPh sb="0" eb="3">
      <t>ハッセイザイ</t>
    </rPh>
    <rPh sb="3" eb="5">
      <t>ショブン</t>
    </rPh>
    <rPh sb="6" eb="8">
      <t>コウジ</t>
    </rPh>
    <phoneticPr fontId="6"/>
  </si>
  <si>
    <t>とりこわし工事</t>
    <rPh sb="5" eb="7">
      <t>コウジ</t>
    </rPh>
    <phoneticPr fontId="6"/>
  </si>
  <si>
    <t>直庸労務</t>
    <rPh sb="0" eb="1">
      <t>チョク</t>
    </rPh>
    <rPh sb="1" eb="2">
      <t>ヨウ</t>
    </rPh>
    <rPh sb="2" eb="4">
      <t>ロウム</t>
    </rPh>
    <phoneticPr fontId="6"/>
  </si>
  <si>
    <t>共通費対象直接工事費</t>
    <rPh sb="0" eb="2">
      <t>キョウツウ</t>
    </rPh>
    <rPh sb="2" eb="3">
      <t>ヒ</t>
    </rPh>
    <rPh sb="3" eb="5">
      <t>タイショウ</t>
    </rPh>
    <rPh sb="5" eb="7">
      <t>チョクセツ</t>
    </rPh>
    <rPh sb="7" eb="10">
      <t>コウジヒ</t>
    </rPh>
    <phoneticPr fontId="6"/>
  </si>
  <si>
    <t>本体工事との比率</t>
    <phoneticPr fontId="6"/>
  </si>
  <si>
    <t>共通仮設費</t>
    <rPh sb="0" eb="2">
      <t>キョウツウ</t>
    </rPh>
    <rPh sb="2" eb="5">
      <t>カセツヒ</t>
    </rPh>
    <phoneticPr fontId="6"/>
  </si>
  <si>
    <t>① 準備費</t>
    <phoneticPr fontId="6"/>
  </si>
  <si>
    <t>② 仮設建物費</t>
    <phoneticPr fontId="6"/>
  </si>
  <si>
    <t>③ 工事施設費</t>
    <phoneticPr fontId="6"/>
  </si>
  <si>
    <t>④ 環境安全費</t>
    <phoneticPr fontId="6"/>
  </si>
  <si>
    <t>⑤ 動力用水光熱費</t>
    <phoneticPr fontId="6"/>
  </si>
  <si>
    <t>⑥ 屋外整理清掃費</t>
    <phoneticPr fontId="6"/>
  </si>
  <si>
    <t>⑦ 発生材処分費</t>
    <phoneticPr fontId="6"/>
  </si>
  <si>
    <t>⑧ 機械器具費</t>
    <phoneticPr fontId="6"/>
  </si>
  <si>
    <t>⑨ その他</t>
    <phoneticPr fontId="6"/>
  </si>
  <si>
    <t>各種負担金</t>
    <rPh sb="0" eb="2">
      <t>カクシュ</t>
    </rPh>
    <rPh sb="2" eb="5">
      <t>フタンキン</t>
    </rPh>
    <phoneticPr fontId="6"/>
  </si>
  <si>
    <t>算定率対象外</t>
    <rPh sb="0" eb="2">
      <t>サンテイ</t>
    </rPh>
    <rPh sb="2" eb="3">
      <t>リツ</t>
    </rPh>
    <rPh sb="3" eb="6">
      <t>タイショウガイ</t>
    </rPh>
    <phoneticPr fontId="6"/>
  </si>
  <si>
    <t>ASP･快適便所</t>
    <rPh sb="4" eb="6">
      <t>カイテキ</t>
    </rPh>
    <rPh sb="6" eb="8">
      <t>ベンジョ</t>
    </rPh>
    <phoneticPr fontId="6"/>
  </si>
  <si>
    <t>その他</t>
    <rPh sb="2" eb="3">
      <t>タ</t>
    </rPh>
    <phoneticPr fontId="6"/>
  </si>
  <si>
    <t>その他の内容</t>
    <rPh sb="2" eb="3">
      <t>タ</t>
    </rPh>
    <rPh sb="4" eb="6">
      <t>ナイヨウ</t>
    </rPh>
    <phoneticPr fontId="6"/>
  </si>
  <si>
    <t>率対象金額</t>
    <rPh sb="0" eb="1">
      <t>リツ</t>
    </rPh>
    <rPh sb="1" eb="3">
      <t>タイショウ</t>
    </rPh>
    <rPh sb="3" eb="5">
      <t>キンガク</t>
    </rPh>
    <phoneticPr fontId="6"/>
  </si>
  <si>
    <t>率対象金額合計</t>
    <rPh sb="0" eb="1">
      <t>リツ</t>
    </rPh>
    <rPh sb="1" eb="3">
      <t>タイショウ</t>
    </rPh>
    <rPh sb="3" eb="5">
      <t>キンガク</t>
    </rPh>
    <rPh sb="5" eb="7">
      <t>ゴウケイ</t>
    </rPh>
    <phoneticPr fontId="6"/>
  </si>
  <si>
    <t>現場管理費</t>
    <rPh sb="0" eb="2">
      <t>ゲンバ</t>
    </rPh>
    <rPh sb="2" eb="5">
      <t>カンリヒ</t>
    </rPh>
    <phoneticPr fontId="6"/>
  </si>
  <si>
    <t>① 労務管理費</t>
    <phoneticPr fontId="6"/>
  </si>
  <si>
    <t>② 租税公課</t>
    <phoneticPr fontId="6"/>
  </si>
  <si>
    <t>③ 保険料</t>
    <phoneticPr fontId="6"/>
  </si>
  <si>
    <t>④ 従業員給与手当</t>
    <phoneticPr fontId="6"/>
  </si>
  <si>
    <t>⑤ 施工図等作成費</t>
    <phoneticPr fontId="6"/>
  </si>
  <si>
    <t>⑥ 退職金</t>
    <phoneticPr fontId="6"/>
  </si>
  <si>
    <t>⑦ 法定福利費</t>
    <phoneticPr fontId="6"/>
  </si>
  <si>
    <t>⑧ 福利厚生費</t>
    <phoneticPr fontId="6"/>
  </si>
  <si>
    <t>⑨ 事務用品費</t>
    <phoneticPr fontId="6"/>
  </si>
  <si>
    <t>⑩ 通信交通費</t>
    <phoneticPr fontId="6"/>
  </si>
  <si>
    <t>⑪ 補償費</t>
    <phoneticPr fontId="6"/>
  </si>
  <si>
    <t>⑫ 原価性経費配賦額</t>
    <phoneticPr fontId="6"/>
  </si>
  <si>
    <t>⑬ その他</t>
    <phoneticPr fontId="6"/>
  </si>
  <si>
    <t>発注者の(監理会社含む)事務所で備品類(机･ﾛｯｶｰ等､付帯設備･情報共有ｼｽﾃﾑ含む)を含む費用･設置規模･期間を入力します。</t>
    <rPh sb="0" eb="3">
      <t>ハッチュウシャ</t>
    </rPh>
    <rPh sb="5" eb="7">
      <t>カンリ</t>
    </rPh>
    <rPh sb="7" eb="9">
      <t>カイシャ</t>
    </rPh>
    <rPh sb="9" eb="10">
      <t>フク</t>
    </rPh>
    <rPh sb="12" eb="14">
      <t>ジム</t>
    </rPh>
    <rPh sb="14" eb="15">
      <t>ショ</t>
    </rPh>
    <rPh sb="16" eb="18">
      <t>ビヒン</t>
    </rPh>
    <rPh sb="18" eb="19">
      <t>ルイ</t>
    </rPh>
    <rPh sb="20" eb="21">
      <t>ツクエ</t>
    </rPh>
    <rPh sb="26" eb="27">
      <t>ナド</t>
    </rPh>
    <rPh sb="28" eb="30">
      <t>フタイ</t>
    </rPh>
    <rPh sb="30" eb="32">
      <t>セツビ</t>
    </rPh>
    <rPh sb="41" eb="42">
      <t>フク</t>
    </rPh>
    <rPh sb="45" eb="46">
      <t>フク</t>
    </rPh>
    <rPh sb="47" eb="49">
      <t>ヒヨウ</t>
    </rPh>
    <rPh sb="50" eb="52">
      <t>セッチ</t>
    </rPh>
    <rPh sb="52" eb="54">
      <t>キボ</t>
    </rPh>
    <rPh sb="55" eb="57">
      <t>キカン</t>
    </rPh>
    <rPh sb="58" eb="60">
      <t>ニュウリョク</t>
    </rPh>
    <phoneticPr fontId="6"/>
  </si>
  <si>
    <t>原価報告書</t>
    <rPh sb="0" eb="2">
      <t>ゲンカ</t>
    </rPh>
    <rPh sb="2" eb="4">
      <t>ホウコク</t>
    </rPh>
    <rPh sb="4" eb="5">
      <t>ショ</t>
    </rPh>
    <phoneticPr fontId="6"/>
  </si>
  <si>
    <t>検討積上比率</t>
    <rPh sb="0" eb="2">
      <t>ケントウ</t>
    </rPh>
    <rPh sb="2" eb="3">
      <t>ツ</t>
    </rPh>
    <rPh sb="3" eb="4">
      <t>ア</t>
    </rPh>
    <rPh sb="4" eb="6">
      <t>ヒリツ</t>
    </rPh>
    <phoneticPr fontId="6"/>
  </si>
  <si>
    <t>Ⅰ現場従業員</t>
    <phoneticPr fontId="6"/>
  </si>
  <si>
    <t>Ⅱ現場雇用従業員</t>
    <phoneticPr fontId="6"/>
  </si>
  <si>
    <t>Ⅲ現場雇用労働者</t>
    <phoneticPr fontId="6"/>
  </si>
  <si>
    <t>Ⅰ～Ⅱ厚生施設等</t>
    <phoneticPr fontId="6"/>
  </si>
  <si>
    <t>外注人件費</t>
    <phoneticPr fontId="6"/>
  </si>
  <si>
    <t>Ⅲ仮設工事担当分</t>
    <rPh sb="1" eb="3">
      <t>カセツ</t>
    </rPh>
    <rPh sb="3" eb="5">
      <t>コウジ</t>
    </rPh>
    <rPh sb="5" eb="7">
      <t>タントウ</t>
    </rPh>
    <rPh sb="7" eb="8">
      <t>ブン</t>
    </rPh>
    <phoneticPr fontId="6"/>
  </si>
  <si>
    <t>-3 Ⅰ～Ⅱ厚生施設等</t>
    <rPh sb="6" eb="8">
      <t>コウセイ</t>
    </rPh>
    <rPh sb="8" eb="10">
      <t>シセツ</t>
    </rPh>
    <rPh sb="10" eb="11">
      <t>ナド</t>
    </rPh>
    <phoneticPr fontId="6"/>
  </si>
  <si>
    <t>-1～-3の項目以外で機械器具費として計上した金額とその内容を入力します。無い場合は「0」としします</t>
    <rPh sb="6" eb="8">
      <t>コウモク</t>
    </rPh>
    <rPh sb="8" eb="10">
      <t>イガイ</t>
    </rPh>
    <rPh sb="11" eb="13">
      <t>キカイ</t>
    </rPh>
    <rPh sb="13" eb="15">
      <t>キグ</t>
    </rPh>
    <rPh sb="15" eb="16">
      <t>ヒ</t>
    </rPh>
    <rPh sb="19" eb="21">
      <t>ケイジョウ</t>
    </rPh>
    <rPh sb="23" eb="25">
      <t>キンガク</t>
    </rPh>
    <rPh sb="28" eb="30">
      <t>ナイヨウ</t>
    </rPh>
    <rPh sb="31" eb="33">
      <t>ニュウリョク</t>
    </rPh>
    <rPh sb="37" eb="38">
      <t>ナ</t>
    </rPh>
    <rPh sb="39" eb="41">
      <t>バアイ</t>
    </rPh>
    <phoneticPr fontId="6"/>
  </si>
  <si>
    <t>☆　シート名「調査について」：本シートですが、２ページで構成され共通費実態調査の趣旨や入</t>
    <rPh sb="5" eb="6">
      <t>メイ</t>
    </rPh>
    <rPh sb="7" eb="9">
      <t>チョウサ</t>
    </rPh>
    <rPh sb="15" eb="16">
      <t>ホン</t>
    </rPh>
    <rPh sb="28" eb="30">
      <t>コウセイ</t>
    </rPh>
    <rPh sb="43" eb="44">
      <t>ニュウ</t>
    </rPh>
    <phoneticPr fontId="2"/>
  </si>
  <si>
    <r>
      <rPr>
        <b/>
        <u/>
        <sz val="10"/>
        <color theme="1"/>
        <rFont val="ＭＳ 明朝"/>
        <family val="1"/>
        <charset val="128"/>
      </rPr>
      <t>設計図書に基づき実施</t>
    </r>
    <r>
      <rPr>
        <sz val="10"/>
        <color theme="1"/>
        <rFont val="ＭＳ 明朝"/>
        <family val="1"/>
        <charset val="128"/>
      </rPr>
      <t>した、敷地測量・地盤調査に要した費用を入力します。</t>
    </r>
    <rPh sb="0" eb="2">
      <t>セッケイ</t>
    </rPh>
    <rPh sb="2" eb="4">
      <t>トショ</t>
    </rPh>
    <rPh sb="5" eb="6">
      <t>モト</t>
    </rPh>
    <rPh sb="8" eb="10">
      <t>ジッシ</t>
    </rPh>
    <rPh sb="13" eb="15">
      <t>シキチ</t>
    </rPh>
    <rPh sb="15" eb="17">
      <t>ソクリョウ</t>
    </rPh>
    <rPh sb="18" eb="20">
      <t>ジバン</t>
    </rPh>
    <rPh sb="20" eb="22">
      <t>チョウサ</t>
    </rPh>
    <rPh sb="23" eb="24">
      <t>ヨウ</t>
    </rPh>
    <rPh sb="26" eb="28">
      <t>ヒヨウ</t>
    </rPh>
    <rPh sb="29" eb="31">
      <t>ニュウリョク</t>
    </rPh>
    <phoneticPr fontId="6"/>
  </si>
  <si>
    <r>
      <rPr>
        <b/>
        <u/>
        <sz val="10"/>
        <color theme="1"/>
        <rFont val="ＭＳ 明朝"/>
        <family val="1"/>
        <charset val="128"/>
      </rPr>
      <t>現場従業員･現場雇用労働者</t>
    </r>
    <r>
      <rPr>
        <sz val="10"/>
        <color theme="1"/>
        <rFont val="ＭＳ 明朝"/>
        <family val="1"/>
        <charset val="128"/>
      </rPr>
      <t>の安全(熱中症対策含む)用品(安全靴･墜落制止用器具･感電防止手袋･防護服等)</t>
    </r>
    <rPh sb="0" eb="2">
      <t>ゲンバ</t>
    </rPh>
    <rPh sb="2" eb="5">
      <t>ジュウギョウイン</t>
    </rPh>
    <rPh sb="6" eb="8">
      <t>ゲンバ</t>
    </rPh>
    <rPh sb="8" eb="10">
      <t>コヨウ</t>
    </rPh>
    <rPh sb="10" eb="13">
      <t>ロウドウシャ</t>
    </rPh>
    <rPh sb="14" eb="16">
      <t>アンゼン</t>
    </rPh>
    <rPh sb="25" eb="27">
      <t>ヨウヒン</t>
    </rPh>
    <rPh sb="28" eb="30">
      <t>アンゼン</t>
    </rPh>
    <rPh sb="30" eb="31">
      <t>クツ</t>
    </rPh>
    <rPh sb="32" eb="34">
      <t>ツイラク</t>
    </rPh>
    <rPh sb="34" eb="36">
      <t>セイシ</t>
    </rPh>
    <rPh sb="36" eb="37">
      <t>ヨウ</t>
    </rPh>
    <rPh sb="37" eb="39">
      <t>キグ</t>
    </rPh>
    <rPh sb="40" eb="42">
      <t>カンデン</t>
    </rPh>
    <rPh sb="42" eb="44">
      <t>ボウシ</t>
    </rPh>
    <rPh sb="44" eb="46">
      <t>テブクロ</t>
    </rPh>
    <rPh sb="47" eb="50">
      <t>ボウゴフク</t>
    </rPh>
    <rPh sb="50" eb="51">
      <t>ナド</t>
    </rPh>
    <phoneticPr fontId="6"/>
  </si>
  <si>
    <t>-2 消火設備等</t>
    <rPh sb="4" eb="5">
      <t>ヒ</t>
    </rPh>
    <rPh sb="5" eb="7">
      <t>セツビ</t>
    </rPh>
    <rPh sb="7" eb="8">
      <t>ナド</t>
    </rPh>
    <phoneticPr fontId="6"/>
  </si>
  <si>
    <t>本調査票に入力した方の氏名をそれぞれ入力します。</t>
    <rPh sb="11" eb="13">
      <t>シメイ</t>
    </rPh>
    <rPh sb="18" eb="20">
      <t>ニュウリョク</t>
    </rPh>
    <phoneticPr fontId="4"/>
  </si>
  <si>
    <t>Ⅲ 現場雇用労働者とは：工事現場の施工に関する補助的作業要員として元請企業が直接雇用する労働者の</t>
    <rPh sb="2" eb="4">
      <t>ゲンバ</t>
    </rPh>
    <rPh sb="4" eb="6">
      <t>コヨウ</t>
    </rPh>
    <rPh sb="6" eb="9">
      <t>ロウドウシャ</t>
    </rPh>
    <rPh sb="12" eb="14">
      <t>コウジ</t>
    </rPh>
    <rPh sb="14" eb="16">
      <t>ゲンバ</t>
    </rPh>
    <rPh sb="17" eb="19">
      <t>セコウ</t>
    </rPh>
    <rPh sb="20" eb="21">
      <t>カン</t>
    </rPh>
    <rPh sb="23" eb="25">
      <t>ホジョ</t>
    </rPh>
    <rPh sb="25" eb="26">
      <t>テキ</t>
    </rPh>
    <rPh sb="26" eb="28">
      <t>サギョウ</t>
    </rPh>
    <rPh sb="28" eb="30">
      <t>ヨウイン</t>
    </rPh>
    <rPh sb="33" eb="35">
      <t>モトウケ</t>
    </rPh>
    <rPh sb="35" eb="37">
      <t>キギョウ</t>
    </rPh>
    <rPh sb="38" eb="40">
      <t>チョクセツ</t>
    </rPh>
    <rPh sb="40" eb="42">
      <t>コヨウ</t>
    </rPh>
    <rPh sb="44" eb="47">
      <t>ロウドウシャ</t>
    </rPh>
    <phoneticPr fontId="6"/>
  </si>
  <si>
    <t xml:space="preserve">  ことで、直接工事費には含まれていない人件費になります。</t>
  </si>
  <si>
    <t>直接工事費(主工事)</t>
    <rPh sb="0" eb="2">
      <t>チョクセツ</t>
    </rPh>
    <rPh sb="2" eb="5">
      <t>コウジヒ</t>
    </rPh>
    <rPh sb="6" eb="7">
      <t>シュ</t>
    </rPh>
    <rPh sb="7" eb="9">
      <t>コウジ</t>
    </rPh>
    <phoneticPr fontId="6"/>
  </si>
  <si>
    <t>【本調査】</t>
    <rPh sb="1" eb="4">
      <t>ホンチョウサ</t>
    </rPh>
    <phoneticPr fontId="4"/>
  </si>
  <si>
    <r>
      <t>　　本調査は、受注者による</t>
    </r>
    <r>
      <rPr>
        <sz val="11"/>
        <color rgb="FFFF0000"/>
        <rFont val="ＭＳ 明朝"/>
        <family val="1"/>
        <charset val="128"/>
      </rPr>
      <t>住宅</t>
    </r>
    <r>
      <rPr>
        <sz val="11"/>
        <color theme="1"/>
        <rFont val="ＭＳ 明朝"/>
        <family val="1"/>
        <charset val="128"/>
      </rPr>
      <t>工事の実施状況を費用の面から把握することにより、</t>
    </r>
    <r>
      <rPr>
        <sz val="11"/>
        <color rgb="FFFF0000"/>
        <rFont val="ＭＳ 明朝"/>
        <family val="1"/>
        <charset val="128"/>
      </rPr>
      <t>住宅</t>
    </r>
    <r>
      <rPr>
        <sz val="11"/>
        <color theme="1"/>
        <rFont val="ＭＳ 明朝"/>
        <family val="1"/>
        <charset val="128"/>
      </rPr>
      <t>工事</t>
    </r>
    <rPh sb="2" eb="5">
      <t>ホンチョウサ</t>
    </rPh>
    <rPh sb="13" eb="15">
      <t>ジュウタク</t>
    </rPh>
    <rPh sb="15" eb="17">
      <t>コウジ</t>
    </rPh>
    <rPh sb="18" eb="19">
      <t>ジツ</t>
    </rPh>
    <rPh sb="19" eb="20">
      <t>セ</t>
    </rPh>
    <rPh sb="20" eb="22">
      <t>ジョウキョウ</t>
    </rPh>
    <rPh sb="23" eb="25">
      <t>ヒヨウ</t>
    </rPh>
    <rPh sb="26" eb="27">
      <t>メン</t>
    </rPh>
    <rPh sb="29" eb="31">
      <t>ハアク</t>
    </rPh>
    <rPh sb="39" eb="41">
      <t>ジュウタク</t>
    </rPh>
    <rPh sb="41" eb="43">
      <t>コウジ</t>
    </rPh>
    <phoneticPr fontId="2"/>
  </si>
  <si>
    <t>　実施するものです。</t>
    <phoneticPr fontId="4"/>
  </si>
  <si>
    <r>
      <t>　における工事費積算に用いる「公共</t>
    </r>
    <r>
      <rPr>
        <sz val="11"/>
        <color rgb="FFFF0000"/>
        <rFont val="ＭＳ 明朝"/>
        <family val="1"/>
        <charset val="128"/>
      </rPr>
      <t>住宅建設工事</t>
    </r>
    <r>
      <rPr>
        <sz val="11"/>
        <color theme="1"/>
        <rFont val="ＭＳ 明朝"/>
        <family val="1"/>
        <charset val="128"/>
      </rPr>
      <t>積算基準」のより一層の適正化をはかるため</t>
    </r>
    <rPh sb="5" eb="8">
      <t>コウジヒ</t>
    </rPh>
    <rPh sb="8" eb="10">
      <t>セキサン</t>
    </rPh>
    <rPh sb="11" eb="12">
      <t>モチ</t>
    </rPh>
    <rPh sb="15" eb="17">
      <t>コウキョウ</t>
    </rPh>
    <rPh sb="17" eb="19">
      <t>ジュウタク</t>
    </rPh>
    <rPh sb="19" eb="21">
      <t>ケンセツ</t>
    </rPh>
    <rPh sb="21" eb="23">
      <t>コウジ</t>
    </rPh>
    <rPh sb="23" eb="25">
      <t>セキサン</t>
    </rPh>
    <rPh sb="25" eb="27">
      <t>キジュン</t>
    </rPh>
    <rPh sb="31" eb="33">
      <t>イッソウ</t>
    </rPh>
    <rPh sb="34" eb="37">
      <t>テキセイカ</t>
    </rPh>
    <phoneticPr fontId="2"/>
  </si>
  <si>
    <r>
      <t>　</t>
    </r>
    <r>
      <rPr>
        <b/>
        <sz val="11"/>
        <color rgb="FFFF0000"/>
        <rFont val="ＭＳ 明朝"/>
        <family val="1"/>
        <charset val="128"/>
      </rPr>
      <t>住宅建設工事</t>
    </r>
    <r>
      <rPr>
        <b/>
        <sz val="11"/>
        <color theme="1"/>
        <rFont val="ＭＳ 明朝"/>
        <family val="1"/>
        <charset val="128"/>
      </rPr>
      <t>積算基準</t>
    </r>
    <r>
      <rPr>
        <sz val="11"/>
        <color theme="1"/>
        <rFont val="ＭＳ 明朝"/>
        <family val="1"/>
        <charset val="128"/>
      </rPr>
      <t>」の改定を行うこととしております。</t>
    </r>
    <rPh sb="1" eb="3">
      <t>ジュウタク</t>
    </rPh>
    <rPh sb="3" eb="5">
      <t>ケンセツ</t>
    </rPh>
    <rPh sb="5" eb="7">
      <t>コウジ</t>
    </rPh>
    <rPh sb="7" eb="9">
      <t>セキサン</t>
    </rPh>
    <rPh sb="9" eb="11">
      <t>キジュン</t>
    </rPh>
    <rPh sb="13" eb="15">
      <t>カイテイ</t>
    </rPh>
    <rPh sb="16" eb="17">
      <t>オコナ</t>
    </rPh>
    <phoneticPr fontId="2"/>
  </si>
  <si>
    <r>
      <t>　　ここで主な調査範囲となる共通仮設費及び現場管理費の区分については、「公共</t>
    </r>
    <r>
      <rPr>
        <sz val="11"/>
        <color rgb="FFFF0000"/>
        <rFont val="ＭＳ 明朝"/>
        <family val="1"/>
        <charset val="128"/>
      </rPr>
      <t>住宅建設工事</t>
    </r>
    <rPh sb="5" eb="6">
      <t>オモ</t>
    </rPh>
    <rPh sb="9" eb="11">
      <t>ハンイ</t>
    </rPh>
    <rPh sb="14" eb="16">
      <t>キョウツウ</t>
    </rPh>
    <rPh sb="16" eb="18">
      <t>カセツ</t>
    </rPh>
    <rPh sb="18" eb="19">
      <t>ヒ</t>
    </rPh>
    <rPh sb="19" eb="20">
      <t>オヨ</t>
    </rPh>
    <rPh sb="21" eb="23">
      <t>ゲンバ</t>
    </rPh>
    <rPh sb="23" eb="26">
      <t>カンリヒ</t>
    </rPh>
    <rPh sb="27" eb="29">
      <t>クブン</t>
    </rPh>
    <rPh sb="36" eb="38">
      <t>コウキョウ</t>
    </rPh>
    <rPh sb="38" eb="40">
      <t>ジュウタク</t>
    </rPh>
    <rPh sb="40" eb="42">
      <t>ケンセツ</t>
    </rPh>
    <rPh sb="42" eb="44">
      <t>コウジ</t>
    </rPh>
    <phoneticPr fontId="2"/>
  </si>
  <si>
    <r>
      <t>　</t>
    </r>
    <r>
      <rPr>
        <sz val="11"/>
        <color rgb="FFFF0000"/>
        <rFont val="ＭＳ 明朝"/>
        <family val="1"/>
        <charset val="128"/>
      </rPr>
      <t>積算</t>
    </r>
    <r>
      <rPr>
        <sz val="11"/>
        <color theme="1"/>
        <rFont val="ＭＳ 明朝"/>
        <family val="1"/>
        <charset val="128"/>
      </rPr>
      <t>基準」に基づくものであり、その具体の内容については各調査票に示す項目及び内容となり</t>
    </r>
    <rPh sb="1" eb="3">
      <t>セキサン</t>
    </rPh>
    <rPh sb="3" eb="5">
      <t>キジュン</t>
    </rPh>
    <rPh sb="7" eb="8">
      <t>キ</t>
    </rPh>
    <rPh sb="18" eb="20">
      <t>グタイ</t>
    </rPh>
    <rPh sb="21" eb="23">
      <t>ナイヨウ</t>
    </rPh>
    <rPh sb="28" eb="29">
      <t>カク</t>
    </rPh>
    <rPh sb="29" eb="31">
      <t>チョウサ</t>
    </rPh>
    <rPh sb="31" eb="32">
      <t>ヒョウ</t>
    </rPh>
    <rPh sb="33" eb="34">
      <t>シメ</t>
    </rPh>
    <rPh sb="35" eb="37">
      <t>コウモク</t>
    </rPh>
    <rPh sb="37" eb="38">
      <t>オヨ</t>
    </rPh>
    <rPh sb="39" eb="41">
      <t>ナイヨウ</t>
    </rPh>
    <phoneticPr fontId="2"/>
  </si>
  <si>
    <r>
      <t>　ます。なお、工事原価は、「公共</t>
    </r>
    <r>
      <rPr>
        <sz val="11"/>
        <color rgb="FFFF0000"/>
        <rFont val="ＭＳ 明朝"/>
        <family val="1"/>
        <charset val="128"/>
      </rPr>
      <t>住宅建設工事</t>
    </r>
    <r>
      <rPr>
        <sz val="11"/>
        <color theme="1"/>
        <rFont val="ＭＳ 明朝"/>
        <family val="1"/>
        <charset val="128"/>
      </rPr>
      <t>積算基準」と建設業会計の双方にある概念であり、</t>
    </r>
    <rPh sb="14" eb="16">
      <t>コウキョウ</t>
    </rPh>
    <rPh sb="16" eb="18">
      <t>ジュウタク</t>
    </rPh>
    <rPh sb="18" eb="20">
      <t>ケンセツ</t>
    </rPh>
    <rPh sb="20" eb="22">
      <t>コウジ</t>
    </rPh>
    <rPh sb="22" eb="24">
      <t>セキサン</t>
    </rPh>
    <rPh sb="24" eb="26">
      <t>キジュン</t>
    </rPh>
    <rPh sb="28" eb="31">
      <t>ケンセツギョウ</t>
    </rPh>
    <rPh sb="31" eb="33">
      <t>カイケイ</t>
    </rPh>
    <rPh sb="34" eb="36">
      <t>ソウホウ</t>
    </rPh>
    <rPh sb="39" eb="41">
      <t>ガイネン</t>
    </rPh>
    <phoneticPr fontId="2"/>
  </si>
  <si>
    <t>　対象とする範囲は図－１に示すとおり同じ範囲になります。</t>
    <rPh sb="7" eb="8">
      <t>カコイ</t>
    </rPh>
    <rPh sb="9" eb="10">
      <t>ズ</t>
    </rPh>
    <rPh sb="13" eb="14">
      <t>シメ</t>
    </rPh>
    <rPh sb="18" eb="19">
      <t>オナ</t>
    </rPh>
    <rPh sb="20" eb="22">
      <t>ハンイ</t>
    </rPh>
    <phoneticPr fontId="2"/>
  </si>
  <si>
    <r>
      <t>　　ただし、本調査範囲である共通仮設費及び現場管理費については、「公共</t>
    </r>
    <r>
      <rPr>
        <sz val="11"/>
        <color rgb="FFFF0000"/>
        <rFont val="ＭＳ 明朝"/>
        <family val="1"/>
        <charset val="128"/>
      </rPr>
      <t>住宅建設工事</t>
    </r>
    <r>
      <rPr>
        <sz val="11"/>
        <color theme="1"/>
        <rFont val="ＭＳ 明朝"/>
        <family val="1"/>
        <charset val="128"/>
      </rPr>
      <t>積算基</t>
    </r>
    <rPh sb="6" eb="9">
      <t>ホンチョウサ</t>
    </rPh>
    <rPh sb="9" eb="11">
      <t>ハンイ</t>
    </rPh>
    <rPh sb="14" eb="16">
      <t>キョウツウ</t>
    </rPh>
    <rPh sb="16" eb="18">
      <t>カセツ</t>
    </rPh>
    <rPh sb="18" eb="19">
      <t>ヒ</t>
    </rPh>
    <rPh sb="19" eb="20">
      <t>オヨ</t>
    </rPh>
    <rPh sb="21" eb="23">
      <t>ゲンバ</t>
    </rPh>
    <rPh sb="23" eb="26">
      <t>カンリヒ</t>
    </rPh>
    <rPh sb="33" eb="35">
      <t>コウキョウ</t>
    </rPh>
    <rPh sb="35" eb="37">
      <t>ジュウタク</t>
    </rPh>
    <rPh sb="37" eb="39">
      <t>ケンセツ</t>
    </rPh>
    <rPh sb="39" eb="41">
      <t>コウジ</t>
    </rPh>
    <rPh sb="41" eb="43">
      <t>セキサン</t>
    </rPh>
    <rPh sb="43" eb="44">
      <t>モト</t>
    </rPh>
    <phoneticPr fontId="2"/>
  </si>
  <si>
    <t>　準」に基づくものであり、その内容については調査票に示すとおりとなります。</t>
    <rPh sb="4" eb="5">
      <t>キ</t>
    </rPh>
    <rPh sb="15" eb="17">
      <t>ナイヨウ</t>
    </rPh>
    <rPh sb="22" eb="24">
      <t>チョウサ</t>
    </rPh>
    <rPh sb="24" eb="25">
      <t>ヒョウ</t>
    </rPh>
    <rPh sb="26" eb="27">
      <t>シメ</t>
    </rPh>
    <phoneticPr fontId="2"/>
  </si>
  <si>
    <r>
      <t>　⑨　本工事の費用について、「公共</t>
    </r>
    <r>
      <rPr>
        <sz val="11"/>
        <color rgb="FFFF0000"/>
        <rFont val="ＭＳ 明朝"/>
        <family val="1"/>
        <charset val="128"/>
      </rPr>
      <t>住宅建設工事</t>
    </r>
    <r>
      <rPr>
        <sz val="11"/>
        <rFont val="ＭＳ 明朝"/>
        <family val="1"/>
        <charset val="128"/>
      </rPr>
      <t>積算基準」の共通仮設費と現場管理費の両方に</t>
    </r>
    <rPh sb="3" eb="4">
      <t>ホン</t>
    </rPh>
    <rPh sb="4" eb="6">
      <t>コウジ</t>
    </rPh>
    <rPh sb="7" eb="9">
      <t>ヒヨウ</t>
    </rPh>
    <rPh sb="15" eb="17">
      <t>コウキョウ</t>
    </rPh>
    <rPh sb="17" eb="19">
      <t>ジュウタク</t>
    </rPh>
    <rPh sb="19" eb="21">
      <t>ケンセツ</t>
    </rPh>
    <rPh sb="21" eb="23">
      <t>コウジ</t>
    </rPh>
    <rPh sb="23" eb="25">
      <t>セキサン</t>
    </rPh>
    <rPh sb="25" eb="27">
      <t>キジュン</t>
    </rPh>
    <rPh sb="29" eb="31">
      <t>キョウツウ</t>
    </rPh>
    <rPh sb="31" eb="33">
      <t>カセツ</t>
    </rPh>
    <rPh sb="33" eb="34">
      <t>ヒ</t>
    </rPh>
    <rPh sb="35" eb="37">
      <t>ゲンバ</t>
    </rPh>
    <rPh sb="37" eb="40">
      <t>カンリヒ</t>
    </rPh>
    <rPh sb="41" eb="43">
      <t>リョウホウ</t>
    </rPh>
    <phoneticPr fontId="7"/>
  </si>
  <si>
    <t>　　供する費用が合算で会計処理又は支払処理されている場合は、金額を分離して該当する共通仮</t>
    <rPh sb="5" eb="7">
      <t>ヒヨウ</t>
    </rPh>
    <rPh sb="8" eb="9">
      <t>ゴウ</t>
    </rPh>
    <rPh sb="9" eb="10">
      <t>サン</t>
    </rPh>
    <rPh sb="11" eb="13">
      <t>カイケイ</t>
    </rPh>
    <rPh sb="13" eb="15">
      <t>ショリ</t>
    </rPh>
    <rPh sb="15" eb="16">
      <t>マタ</t>
    </rPh>
    <rPh sb="17" eb="19">
      <t>シハラ</t>
    </rPh>
    <rPh sb="19" eb="21">
      <t>ショリ</t>
    </rPh>
    <rPh sb="26" eb="28">
      <t>バアイ</t>
    </rPh>
    <rPh sb="30" eb="32">
      <t>キンガク</t>
    </rPh>
    <rPh sb="33" eb="35">
      <t>ブンリ</t>
    </rPh>
    <rPh sb="37" eb="39">
      <t>ガイトウ</t>
    </rPh>
    <rPh sb="41" eb="43">
      <t>キョウツウ</t>
    </rPh>
    <rPh sb="43" eb="44">
      <t>カリ</t>
    </rPh>
    <phoneticPr fontId="7"/>
  </si>
  <si>
    <t>　　設費又は現場管理費のそれぞれの項目の内訳に金額を入力してください。</t>
    <rPh sb="4" eb="5">
      <t>マタ</t>
    </rPh>
    <rPh sb="6" eb="8">
      <t>ゲンバ</t>
    </rPh>
    <rPh sb="8" eb="11">
      <t>カンリヒ</t>
    </rPh>
    <rPh sb="17" eb="19">
      <t>コウモク</t>
    </rPh>
    <rPh sb="20" eb="22">
      <t>ウチワケ</t>
    </rPh>
    <rPh sb="23" eb="25">
      <t>キンガク</t>
    </rPh>
    <rPh sb="26" eb="28">
      <t>ニュウリョク</t>
    </rPh>
    <phoneticPr fontId="7"/>
  </si>
  <si>
    <r>
      <t>○○○○○○</t>
    </r>
    <r>
      <rPr>
        <sz val="26"/>
        <color rgb="FFFF0000"/>
        <rFont val="ＭＳ Ｐゴシック"/>
        <family val="3"/>
        <charset val="128"/>
      </rPr>
      <t>住宅</t>
    </r>
    <r>
      <rPr>
        <sz val="26"/>
        <rFont val="ＭＳ Ｐゴシック"/>
        <family val="3"/>
        <charset val="128"/>
      </rPr>
      <t>建築工事　　実施工程表</t>
    </r>
    <rPh sb="6" eb="8">
      <t>ジュウタク</t>
    </rPh>
    <rPh sb="8" eb="10">
      <t>ケンチク</t>
    </rPh>
    <rPh sb="10" eb="12">
      <t>コウジ</t>
    </rPh>
    <rPh sb="14" eb="16">
      <t>ジッシ</t>
    </rPh>
    <rPh sb="16" eb="18">
      <t>コウテイ</t>
    </rPh>
    <rPh sb="18" eb="19">
      <t>ヒョウ</t>
    </rPh>
    <phoneticPr fontId="7"/>
  </si>
  <si>
    <t>2020.05.31版</t>
    <rPh sb="10" eb="11">
      <t>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</si>
</sst>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ページ&quot;"/>
    <numFmt numFmtId="177" formatCode="#,##0.0"/>
    <numFmt numFmtId="178" formatCode="General&quot;代&quot;"/>
    <numFmt numFmtId="179" formatCode="#,##0_ "/>
    <numFmt numFmtId="180" formatCode="#,##0;&quot;▲ &quot;#,##0"/>
  </numFmts>
  <fonts count="89">
    <font>
      <sz val="11"/>
      <color theme="1"/>
      <name val="ＭＳ ゴシック"/>
      <family val="2"/>
      <charset val="128"/>
    </font>
    <font>
      <sz val="11"/>
      <color theme="1"/>
      <name val="ＭＳ ゴシック"/>
      <family val="2"/>
      <charset val="128"/>
    </font>
    <font>
      <sz val="18"/>
      <color theme="3"/>
      <name val="游ゴシック Light"/>
      <family val="2"/>
      <charset val="128"/>
      <scheme val="major"/>
    </font>
    <font>
      <b/>
      <sz val="13"/>
      <color theme="3"/>
      <name val="ＭＳ ゴシック"/>
      <family val="2"/>
      <charset val="128"/>
    </font>
    <font>
      <sz val="6"/>
      <name val="ＭＳ ゴシック"/>
      <family val="2"/>
      <charset val="128"/>
    </font>
    <font>
      <sz val="12"/>
      <color theme="1"/>
      <name val="ＭＳ ゴシック"/>
      <family val="2"/>
      <charset val="128"/>
    </font>
    <font>
      <sz val="11"/>
      <name val="ＭＳ 明朝"/>
      <family val="1"/>
      <charset val="128"/>
    </font>
    <font>
      <sz val="6"/>
      <name val="ＭＳ Ｐゴシック"/>
      <family val="3"/>
      <charset val="128"/>
    </font>
    <font>
      <sz val="11"/>
      <color theme="1"/>
      <name val="ＭＳ 明朝"/>
      <family val="1"/>
      <charset val="128"/>
    </font>
    <font>
      <sz val="28"/>
      <color theme="1"/>
      <name val="ＭＳ 明朝"/>
      <family val="1"/>
      <charset val="128"/>
    </font>
    <font>
      <sz val="20"/>
      <color theme="1"/>
      <name val="ＭＳ 明朝"/>
      <family val="1"/>
      <charset val="128"/>
    </font>
    <font>
      <sz val="11"/>
      <color rgb="FFFF0000"/>
      <name val="ＭＳ 明朝"/>
      <family val="1"/>
      <charset val="128"/>
    </font>
    <font>
      <sz val="10"/>
      <color theme="1"/>
      <name val="ＭＳ 明朝"/>
      <family val="1"/>
      <charset val="128"/>
    </font>
    <font>
      <sz val="10"/>
      <color theme="1"/>
      <name val="ＭＳ ゴシック"/>
      <family val="3"/>
      <charset val="128"/>
    </font>
    <font>
      <b/>
      <sz val="11"/>
      <color theme="1"/>
      <name val="ＭＳ ゴシック"/>
      <family val="2"/>
      <charset val="128"/>
    </font>
    <font>
      <b/>
      <sz val="10"/>
      <color theme="1"/>
      <name val="ＭＳ 明朝"/>
      <family val="1"/>
      <charset val="128"/>
    </font>
    <font>
      <b/>
      <sz val="11"/>
      <color theme="1"/>
      <name val="ＭＳ 明朝"/>
      <family val="1"/>
      <charset val="128"/>
    </font>
    <font>
      <b/>
      <sz val="10"/>
      <color rgb="FFFF0000"/>
      <name val="ＭＳ 明朝"/>
      <family val="1"/>
      <charset val="128"/>
    </font>
    <font>
      <b/>
      <sz val="11"/>
      <color rgb="FFFF0000"/>
      <name val="ＭＳ ゴシック"/>
      <family val="2"/>
      <charset val="128"/>
    </font>
    <font>
      <sz val="10"/>
      <color rgb="FFFF0000"/>
      <name val="ＭＳ 明朝"/>
      <family val="1"/>
      <charset val="128"/>
    </font>
    <font>
      <sz val="11"/>
      <color rgb="FFFF0000"/>
      <name val="ＭＳ ゴシック"/>
      <family val="2"/>
      <charset val="128"/>
    </font>
    <font>
      <sz val="10"/>
      <color theme="0"/>
      <name val="ＭＳ 明朝"/>
      <family val="1"/>
      <charset val="128"/>
    </font>
    <font>
      <sz val="11"/>
      <color rgb="FF006100"/>
      <name val="ＭＳ ゴシック"/>
      <family val="2"/>
      <charset val="128"/>
    </font>
    <font>
      <b/>
      <sz val="11"/>
      <color rgb="FFFF0000"/>
      <name val="ＭＳ 明朝"/>
      <family val="1"/>
      <charset val="128"/>
    </font>
    <font>
      <b/>
      <sz val="10"/>
      <color theme="0"/>
      <name val="ＭＳ 明朝"/>
      <family val="1"/>
      <charset val="128"/>
    </font>
    <font>
      <b/>
      <sz val="11"/>
      <color theme="0"/>
      <name val="ＭＳ 明朝"/>
      <family val="1"/>
      <charset val="128"/>
    </font>
    <font>
      <b/>
      <sz val="9"/>
      <color indexed="81"/>
      <name val="MS P ゴシック"/>
      <family val="3"/>
      <charset val="128"/>
    </font>
    <font>
      <sz val="11"/>
      <color theme="0"/>
      <name val="ＭＳ ゴシック"/>
      <family val="2"/>
      <charset val="128"/>
    </font>
    <font>
      <sz val="9"/>
      <color indexed="81"/>
      <name val="MS P ゴシック"/>
      <family val="3"/>
      <charset val="128"/>
    </font>
    <font>
      <sz val="11"/>
      <name val="ＭＳ Ｐゴシック"/>
      <family val="3"/>
      <charset val="128"/>
    </font>
    <font>
      <sz val="14"/>
      <name val="ＭＳ 明朝"/>
      <family val="1"/>
      <charset val="128"/>
    </font>
    <font>
      <sz val="14"/>
      <name val="ＭＳ Ｐゴシック"/>
      <family val="3"/>
      <charset val="128"/>
    </font>
    <font>
      <sz val="18"/>
      <name val="ＭＳ 明朝"/>
      <family val="1"/>
      <charset val="128"/>
    </font>
    <font>
      <b/>
      <sz val="14"/>
      <name val="ＭＳ 明朝"/>
      <family val="1"/>
      <charset val="128"/>
    </font>
    <font>
      <sz val="14"/>
      <color indexed="8"/>
      <name val="ＭＳ 明朝"/>
      <family val="1"/>
      <charset val="128"/>
    </font>
    <font>
      <sz val="14"/>
      <name val="游ゴシック"/>
      <family val="3"/>
      <charset val="128"/>
      <scheme val="minor"/>
    </font>
    <font>
      <sz val="12"/>
      <name val="ＭＳ Ｐゴシック"/>
      <family val="3"/>
      <charset val="128"/>
    </font>
    <font>
      <sz val="14"/>
      <color indexed="8"/>
      <name val="ＭＳ Ｐゴシック"/>
      <family val="3"/>
      <charset val="128"/>
    </font>
    <font>
      <sz val="20"/>
      <name val="ＭＳ Ｐゴシック"/>
      <family val="3"/>
      <charset val="128"/>
    </font>
    <font>
      <sz val="12"/>
      <name val="ＭＳ 明朝"/>
      <family val="1"/>
      <charset val="128"/>
    </font>
    <font>
      <sz val="10"/>
      <name val="ＭＳ 明朝"/>
      <family val="1"/>
      <charset val="128"/>
    </font>
    <font>
      <b/>
      <sz val="12"/>
      <name val="ＭＳ 明朝"/>
      <family val="1"/>
      <charset val="128"/>
    </font>
    <font>
      <sz val="8"/>
      <color theme="1"/>
      <name val="ＭＳ 明朝"/>
      <family val="1"/>
      <charset val="128"/>
    </font>
    <font>
      <b/>
      <sz val="14"/>
      <color indexed="8"/>
      <name val="ＭＳ 明朝"/>
      <family val="1"/>
      <charset val="128"/>
    </font>
    <font>
      <b/>
      <sz val="14"/>
      <color rgb="FF000000"/>
      <name val="ＭＳ 明朝"/>
      <family val="1"/>
      <charset val="128"/>
    </font>
    <font>
      <sz val="12"/>
      <color theme="1"/>
      <name val="ＭＳ 明朝"/>
      <family val="1"/>
      <charset val="128"/>
    </font>
    <font>
      <sz val="11"/>
      <color theme="0"/>
      <name val="ＭＳ 明朝"/>
      <family val="1"/>
      <charset val="128"/>
    </font>
    <font>
      <b/>
      <sz val="14"/>
      <color theme="1"/>
      <name val="明朝"/>
      <family val="1"/>
      <charset val="128"/>
    </font>
    <font>
      <sz val="9"/>
      <color theme="1"/>
      <name val="ＭＳ Ｐ明朝"/>
      <family val="1"/>
      <charset val="128"/>
    </font>
    <font>
      <sz val="10"/>
      <color theme="1"/>
      <name val="明朝"/>
      <family val="1"/>
      <charset val="128"/>
    </font>
    <font>
      <b/>
      <sz val="9"/>
      <color theme="1"/>
      <name val="明朝"/>
      <family val="1"/>
      <charset val="128"/>
    </font>
    <font>
      <b/>
      <sz val="14"/>
      <color theme="1"/>
      <name val="ＪＳ明朝"/>
      <family val="1"/>
      <charset val="128"/>
    </font>
    <font>
      <b/>
      <sz val="18"/>
      <color theme="1"/>
      <name val="ＪＳ明朝"/>
      <family val="1"/>
      <charset val="128"/>
    </font>
    <font>
      <b/>
      <sz val="9"/>
      <color theme="1"/>
      <name val="ＪＳ明朝"/>
      <family val="1"/>
      <charset val="128"/>
    </font>
    <font>
      <b/>
      <sz val="10"/>
      <color theme="1"/>
      <name val="ＪＳ明朝"/>
      <family val="1"/>
      <charset val="128"/>
    </font>
    <font>
      <b/>
      <sz val="16"/>
      <color theme="1"/>
      <name val="ＪＳ明朝"/>
      <family val="1"/>
      <charset val="128"/>
    </font>
    <font>
      <b/>
      <sz val="12"/>
      <color theme="1"/>
      <name val="ＪＳ明朝"/>
      <family val="1"/>
      <charset val="128"/>
    </font>
    <font>
      <b/>
      <sz val="12"/>
      <color indexed="8"/>
      <name val="ＪＳ明朝"/>
      <family val="1"/>
      <charset val="128"/>
    </font>
    <font>
      <sz val="14"/>
      <color theme="1"/>
      <name val="明朝"/>
      <family val="1"/>
      <charset val="128"/>
    </font>
    <font>
      <sz val="9"/>
      <color theme="1"/>
      <name val="明朝"/>
      <family val="1"/>
      <charset val="128"/>
    </font>
    <font>
      <b/>
      <sz val="10"/>
      <color theme="1"/>
      <name val="明朝"/>
      <family val="1"/>
      <charset val="128"/>
    </font>
    <font>
      <sz val="11"/>
      <color theme="1"/>
      <name val="明朝"/>
      <family val="1"/>
      <charset val="128"/>
    </font>
    <font>
      <b/>
      <sz val="24"/>
      <color rgb="FFFF0000"/>
      <name val="明朝"/>
      <family val="1"/>
      <charset val="128"/>
    </font>
    <font>
      <b/>
      <sz val="14"/>
      <color rgb="FFFF0000"/>
      <name val="ＪＳ明朝"/>
      <family val="1"/>
      <charset val="128"/>
    </font>
    <font>
      <b/>
      <sz val="10"/>
      <color rgb="FFFF0000"/>
      <name val="ＪＳ明朝"/>
      <family val="1"/>
      <charset val="128"/>
    </font>
    <font>
      <b/>
      <sz val="16"/>
      <color rgb="FFFF0000"/>
      <name val="ＪＳ明朝"/>
      <family val="1"/>
      <charset val="128"/>
    </font>
    <font>
      <b/>
      <sz val="14"/>
      <color theme="1"/>
      <name val="ＭＳ 明朝"/>
      <family val="1"/>
      <charset val="128"/>
    </font>
    <font>
      <b/>
      <sz val="14"/>
      <color theme="1"/>
      <name val="ＭＳ ゴシック"/>
      <family val="2"/>
      <charset val="128"/>
    </font>
    <font>
      <sz val="16"/>
      <name val="ＭＳ Ｐゴシック"/>
      <family val="3"/>
      <charset val="128"/>
    </font>
    <font>
      <sz val="18"/>
      <name val="ＭＳ Ｐゴシック"/>
      <family val="3"/>
      <charset val="128"/>
    </font>
    <font>
      <sz val="24"/>
      <name val="ＭＳ Ｐゴシック"/>
      <family val="3"/>
      <charset val="128"/>
    </font>
    <font>
      <sz val="26"/>
      <name val="ＭＳ Ｐゴシック"/>
      <family val="3"/>
      <charset val="128"/>
    </font>
    <font>
      <sz val="24"/>
      <color rgb="FFFF0000"/>
      <name val="ＭＳ Ｐゴシック"/>
      <family val="3"/>
      <charset val="128"/>
    </font>
    <font>
      <sz val="18"/>
      <name val="ＭＳ Ｐ明朝"/>
      <family val="1"/>
      <charset val="128"/>
    </font>
    <font>
      <sz val="22"/>
      <name val="ＭＳ Ｐゴシック"/>
      <family val="3"/>
      <charset val="128"/>
    </font>
    <font>
      <sz val="28"/>
      <name val="ＭＳ Ｐ明朝"/>
      <family val="1"/>
      <charset val="128"/>
    </font>
    <font>
      <sz val="28"/>
      <color rgb="FFFF0000"/>
      <name val="ＭＳ Ｐ明朝"/>
      <family val="1"/>
      <charset val="128"/>
    </font>
    <font>
      <b/>
      <sz val="20"/>
      <name val="ＭＳ ゴシック"/>
      <family val="3"/>
      <charset val="128"/>
    </font>
    <font>
      <b/>
      <sz val="11"/>
      <name val="ＭＳ 明朝"/>
      <family val="1"/>
      <charset val="128"/>
    </font>
    <font>
      <b/>
      <sz val="11"/>
      <color theme="1"/>
      <name val="ＭＳ ゴシック"/>
      <family val="3"/>
      <charset val="128"/>
    </font>
    <font>
      <b/>
      <sz val="10"/>
      <color theme="1"/>
      <name val="游ゴシック"/>
      <family val="1"/>
      <charset val="128"/>
    </font>
    <font>
      <sz val="9"/>
      <color theme="0"/>
      <name val="ＭＳ 明朝"/>
      <family val="1"/>
      <charset val="128"/>
    </font>
    <font>
      <sz val="10"/>
      <color theme="0"/>
      <name val="ＭＳ ゴシック"/>
      <family val="2"/>
      <charset val="128"/>
    </font>
    <font>
      <sz val="11"/>
      <color theme="0"/>
      <name val="ＭＳ ゴシック"/>
      <family val="3"/>
      <charset val="128"/>
    </font>
    <font>
      <sz val="10"/>
      <color rgb="FFFF0000"/>
      <name val="ＭＳ ゴシック"/>
      <family val="2"/>
      <charset val="128"/>
    </font>
    <font>
      <sz val="10"/>
      <color theme="1"/>
      <name val="ＭＳ ゴシック"/>
      <family val="2"/>
      <charset val="128"/>
    </font>
    <font>
      <b/>
      <u/>
      <sz val="10"/>
      <color theme="1"/>
      <name val="ＭＳ 明朝"/>
      <family val="1"/>
      <charset val="128"/>
    </font>
    <font>
      <b/>
      <sz val="9"/>
      <name val="ＭＳ 明朝"/>
      <family val="1"/>
      <charset val="128"/>
    </font>
    <font>
      <sz val="26"/>
      <color rgb="FFFF0000"/>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21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medium">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thin">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right style="dotted">
        <color auto="1"/>
      </right>
      <top style="thin">
        <color auto="1"/>
      </top>
      <bottom style="thin">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right style="thin">
        <color auto="1"/>
      </right>
      <top style="medium">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right style="dotted">
        <color auto="1"/>
      </right>
      <top style="thin">
        <color auto="1"/>
      </top>
      <bottom/>
      <diagonal/>
    </border>
    <border>
      <left style="dotted">
        <color auto="1"/>
      </left>
      <right/>
      <top style="thin">
        <color auto="1"/>
      </top>
      <bottom/>
      <diagonal/>
    </border>
    <border>
      <left/>
      <right style="medium">
        <color auto="1"/>
      </right>
      <top style="thin">
        <color auto="1"/>
      </top>
      <bottom/>
      <diagonal/>
    </border>
    <border>
      <left/>
      <right style="dotted">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dotted">
        <color auto="1"/>
      </right>
      <top style="thin">
        <color auto="1"/>
      </top>
      <bottom style="dotted">
        <color auto="1"/>
      </bottom>
      <diagonal/>
    </border>
    <border>
      <left style="dotted">
        <color auto="1"/>
      </left>
      <right/>
      <top style="thin">
        <color auto="1"/>
      </top>
      <bottom style="dotted">
        <color auto="1"/>
      </bottom>
      <diagonal/>
    </border>
    <border>
      <left/>
      <right style="medium">
        <color auto="1"/>
      </right>
      <top style="thin">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medium">
        <color auto="1"/>
      </top>
      <bottom style="dotted">
        <color auto="1"/>
      </bottom>
      <diagonal/>
    </border>
    <border>
      <left style="dotted">
        <color auto="1"/>
      </left>
      <right/>
      <top style="medium">
        <color auto="1"/>
      </top>
      <bottom style="dotted">
        <color auto="1"/>
      </bottom>
      <diagonal/>
    </border>
    <border>
      <left style="dotted">
        <color auto="1"/>
      </left>
      <right/>
      <top style="dotted">
        <color auto="1"/>
      </top>
      <bottom style="thin">
        <color auto="1"/>
      </bottom>
      <diagonal/>
    </border>
    <border>
      <left/>
      <right style="thin">
        <color auto="1"/>
      </right>
      <top style="thin">
        <color auto="1"/>
      </top>
      <bottom style="medium">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right style="thin">
        <color auto="1"/>
      </right>
      <top style="thin">
        <color auto="1"/>
      </top>
      <bottom style="dotted">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dotted">
        <color auto="1"/>
      </right>
      <top style="medium">
        <color auto="1"/>
      </top>
      <bottom style="thin">
        <color auto="1"/>
      </bottom>
      <diagonal/>
    </border>
    <border>
      <left style="thin">
        <color auto="1"/>
      </left>
      <right/>
      <top style="thin">
        <color auto="1"/>
      </top>
      <bottom style="medium">
        <color auto="1"/>
      </bottom>
      <diagonal/>
    </border>
    <border>
      <left/>
      <right style="dotted">
        <color auto="1"/>
      </right>
      <top style="thin">
        <color auto="1"/>
      </top>
      <bottom style="medium">
        <color auto="1"/>
      </bottom>
      <diagonal/>
    </border>
    <border>
      <left style="thin">
        <color auto="1"/>
      </left>
      <right style="thin">
        <color auto="1"/>
      </right>
      <top style="thin">
        <color auto="1"/>
      </top>
      <bottom style="thin">
        <color auto="1"/>
      </bottom>
      <diagonal/>
    </border>
    <border>
      <left/>
      <right style="dotted">
        <color auto="1"/>
      </right>
      <top style="dotted">
        <color auto="1"/>
      </top>
      <bottom style="medium">
        <color auto="1"/>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diagonal/>
    </border>
    <border>
      <left/>
      <right style="mediumDashDotDot">
        <color auto="1"/>
      </right>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bottom style="mediumDashDotDot">
        <color auto="1"/>
      </bottom>
      <diagonal/>
    </border>
    <border>
      <left style="dotted">
        <color auto="1"/>
      </left>
      <right/>
      <top style="thin">
        <color auto="1"/>
      </top>
      <bottom style="thin">
        <color auto="1"/>
      </bottom>
      <diagonal/>
    </border>
    <border>
      <left style="dotted">
        <color auto="1"/>
      </left>
      <right style="medium">
        <color auto="1"/>
      </right>
      <top style="medium">
        <color auto="1"/>
      </top>
      <bottom style="dotted">
        <color auto="1"/>
      </bottom>
      <diagonal/>
    </border>
    <border>
      <left/>
      <right style="medium">
        <color auto="1"/>
      </right>
      <top/>
      <bottom/>
      <diagonal/>
    </border>
    <border>
      <left/>
      <right/>
      <top/>
      <bottom style="dotted">
        <color auto="1"/>
      </bottom>
      <diagonal/>
    </border>
    <border>
      <left/>
      <right style="medium">
        <color auto="1"/>
      </right>
      <top/>
      <bottom style="thin">
        <color auto="1"/>
      </bottom>
      <diagonal/>
    </border>
    <border>
      <left style="medium">
        <color auto="1"/>
      </left>
      <right/>
      <top style="medium">
        <color auto="1"/>
      </top>
      <bottom style="dotted">
        <color auto="1"/>
      </bottom>
      <diagonal/>
    </border>
    <border>
      <left/>
      <right style="thin">
        <color auto="1"/>
      </right>
      <top style="medium">
        <color auto="1"/>
      </top>
      <bottom style="dotted">
        <color auto="1"/>
      </bottom>
      <diagonal/>
    </border>
    <border>
      <left/>
      <right/>
      <top style="dotted">
        <color auto="1"/>
      </top>
      <bottom/>
      <diagonal/>
    </border>
    <border>
      <left style="thin">
        <color auto="1"/>
      </left>
      <right/>
      <top/>
      <bottom style="dotted">
        <color auto="1"/>
      </bottom>
      <diagonal/>
    </border>
    <border>
      <left/>
      <right style="dotted">
        <color auto="1"/>
      </right>
      <top/>
      <bottom style="dotted">
        <color auto="1"/>
      </bottom>
      <diagonal/>
    </border>
    <border>
      <left/>
      <right style="medium">
        <color auto="1"/>
      </right>
      <top/>
      <bottom style="dotted">
        <color auto="1"/>
      </bottom>
      <diagonal/>
    </border>
    <border>
      <left style="medium">
        <color auto="1"/>
      </left>
      <right/>
      <top style="thin">
        <color auto="1"/>
      </top>
      <bottom style="dotted">
        <color auto="1"/>
      </bottom>
      <diagonal/>
    </border>
    <border>
      <left/>
      <right style="dotted">
        <color auto="1"/>
      </right>
      <top/>
      <bottom/>
      <diagonal/>
    </border>
    <border>
      <left style="dotted">
        <color auto="1"/>
      </left>
      <right/>
      <top style="dotted">
        <color auto="1"/>
      </top>
      <bottom/>
      <diagonal/>
    </border>
    <border>
      <left/>
      <right style="dotted">
        <color auto="1"/>
      </right>
      <top style="dotted">
        <color auto="1"/>
      </top>
      <bottom/>
      <diagonal/>
    </border>
    <border>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dotted">
        <color auto="1"/>
      </left>
      <right/>
      <top/>
      <bottom style="dotted">
        <color auto="1"/>
      </bottom>
      <diagonal/>
    </border>
    <border>
      <left style="dotted">
        <color auto="1"/>
      </left>
      <right style="medium">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thin">
        <color auto="1"/>
      </left>
      <right/>
      <top/>
      <bottom style="thin">
        <color auto="1"/>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dotted">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dashed">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ashed">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ashed">
        <color indexed="64"/>
      </right>
      <top style="hair">
        <color indexed="64"/>
      </top>
      <bottom style="thin">
        <color indexed="64"/>
      </bottom>
      <diagonal/>
    </border>
    <border>
      <left style="medium">
        <color auto="1"/>
      </left>
      <right/>
      <top/>
      <bottom style="dotted">
        <color auto="1"/>
      </bottom>
      <diagonal/>
    </border>
    <border>
      <left/>
      <right style="thin">
        <color auto="1"/>
      </right>
      <top/>
      <bottom style="dotted">
        <color auto="1"/>
      </bottom>
      <diagonal/>
    </border>
    <border>
      <left style="slantDashDot">
        <color auto="1"/>
      </left>
      <right/>
      <top style="slantDashDot">
        <color auto="1"/>
      </top>
      <bottom/>
      <diagonal/>
    </border>
    <border>
      <left/>
      <right/>
      <top style="slantDashDot">
        <color auto="1"/>
      </top>
      <bottom/>
      <diagonal/>
    </border>
    <border>
      <left/>
      <right style="dotted">
        <color auto="1"/>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right style="dotted">
        <color auto="1"/>
      </right>
      <top/>
      <bottom style="slantDashDot">
        <color auto="1"/>
      </bottom>
      <diagonal/>
    </border>
    <border>
      <left/>
      <right style="slantDashDot">
        <color auto="1"/>
      </right>
      <top/>
      <bottom style="dotted">
        <color auto="1"/>
      </bottom>
      <diagonal/>
    </border>
    <border>
      <left/>
      <right style="slantDashDot">
        <color auto="1"/>
      </right>
      <top style="dotted">
        <color auto="1"/>
      </top>
      <bottom/>
      <diagonal/>
    </border>
    <border>
      <left style="dotted">
        <color auto="1"/>
      </left>
      <right/>
      <top style="dotted">
        <color auto="1"/>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double">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thin">
        <color indexed="64"/>
      </right>
      <top/>
      <bottom/>
      <diagonal/>
    </border>
    <border>
      <left style="thin">
        <color indexed="64"/>
      </left>
      <right style="medium">
        <color indexed="64"/>
      </right>
      <top/>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medium">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medium">
        <color indexed="64"/>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0" fontId="29" fillId="0" borderId="0"/>
  </cellStyleXfs>
  <cellXfs count="995">
    <xf numFmtId="0" fontId="0" fillId="0" borderId="0" xfId="0">
      <alignment vertical="center"/>
    </xf>
    <xf numFmtId="0" fontId="5" fillId="0" borderId="0" xfId="0" applyFont="1" applyAlignment="1">
      <alignment horizontal="centerContinuous" vertical="center"/>
    </xf>
    <xf numFmtId="0" fontId="0" fillId="0" borderId="0" xfId="0" applyAlignment="1">
      <alignment horizontal="centerContinuous" vertical="center"/>
    </xf>
    <xf numFmtId="38" fontId="6" fillId="0" borderId="0" xfId="1" applyFont="1" applyAlignment="1" applyProtection="1">
      <alignment vertical="center"/>
    </xf>
    <xf numFmtId="38" fontId="6" fillId="0" borderId="0" xfId="1" applyFont="1" applyAlignment="1" applyProtection="1">
      <alignment horizontal="left" vertical="top"/>
    </xf>
    <xf numFmtId="38" fontId="6" fillId="0" borderId="0" xfId="1" applyFont="1" applyAlignment="1" applyProtection="1">
      <alignment vertical="top"/>
    </xf>
    <xf numFmtId="0" fontId="8" fillId="0" borderId="0" xfId="0" applyFont="1">
      <alignment vertical="center"/>
    </xf>
    <xf numFmtId="0" fontId="9" fillId="0" borderId="0" xfId="0" applyFont="1" applyAlignment="1">
      <alignment horizontal="centerContinuous" vertical="center"/>
    </xf>
    <xf numFmtId="0" fontId="10" fillId="0" borderId="0" xfId="0" applyFont="1" applyAlignment="1">
      <alignment horizontal="centerContinuous" vertical="center"/>
    </xf>
    <xf numFmtId="0" fontId="0" fillId="0" borderId="0" xfId="0" applyAlignment="1">
      <alignment horizontal="right" vertical="center"/>
    </xf>
    <xf numFmtId="0" fontId="6" fillId="0" borderId="0" xfId="0" applyFont="1" applyProtection="1">
      <alignment vertical="center"/>
    </xf>
    <xf numFmtId="3" fontId="13" fillId="0" borderId="0" xfId="0" applyNumberFormat="1" applyFont="1">
      <alignment vertical="center"/>
    </xf>
    <xf numFmtId="3" fontId="12" fillId="0" borderId="0" xfId="0" applyNumberFormat="1" applyFont="1">
      <alignment vertical="center"/>
    </xf>
    <xf numFmtId="3" fontId="12" fillId="0" borderId="0" xfId="0" applyNumberFormat="1" applyFont="1" applyAlignment="1">
      <alignment horizontal="center" vertical="center"/>
    </xf>
    <xf numFmtId="3" fontId="12" fillId="0" borderId="1" xfId="0" applyNumberFormat="1" applyFont="1" applyBorder="1" applyAlignment="1">
      <alignment horizontal="centerContinuous" vertical="center"/>
    </xf>
    <xf numFmtId="3" fontId="12" fillId="0" borderId="2" xfId="0" applyNumberFormat="1" applyFont="1" applyBorder="1" applyAlignment="1">
      <alignment horizontal="centerContinuous" vertical="center"/>
    </xf>
    <xf numFmtId="3" fontId="12" fillId="0" borderId="4" xfId="0" applyNumberFormat="1" applyFont="1" applyBorder="1" applyAlignment="1">
      <alignment horizontal="centerContinuous" vertical="center"/>
    </xf>
    <xf numFmtId="3" fontId="12" fillId="0" borderId="5" xfId="0" applyNumberFormat="1" applyFont="1" applyBorder="1" applyAlignment="1">
      <alignment horizontal="centerContinuous" vertical="center"/>
    </xf>
    <xf numFmtId="3" fontId="12" fillId="0" borderId="3" xfId="0" applyNumberFormat="1" applyFont="1" applyBorder="1" applyAlignment="1">
      <alignment horizontal="centerContinuous" vertical="center"/>
    </xf>
    <xf numFmtId="3" fontId="12" fillId="0" borderId="11" xfId="0" applyNumberFormat="1" applyFont="1" applyBorder="1">
      <alignment vertical="center"/>
    </xf>
    <xf numFmtId="3" fontId="12" fillId="0" borderId="12" xfId="0" applyNumberFormat="1" applyFont="1" applyBorder="1">
      <alignment vertical="center"/>
    </xf>
    <xf numFmtId="3" fontId="12" fillId="0" borderId="19" xfId="0" applyNumberFormat="1" applyFont="1" applyBorder="1">
      <alignment vertical="center"/>
    </xf>
    <xf numFmtId="3" fontId="12" fillId="0" borderId="14" xfId="0" applyNumberFormat="1" applyFont="1" applyBorder="1">
      <alignment vertical="center"/>
    </xf>
    <xf numFmtId="3" fontId="12" fillId="0" borderId="15" xfId="0" applyNumberFormat="1" applyFont="1" applyBorder="1">
      <alignment vertical="center"/>
    </xf>
    <xf numFmtId="3" fontId="12" fillId="0" borderId="21" xfId="0" applyNumberFormat="1" applyFont="1" applyBorder="1">
      <alignment vertical="center"/>
    </xf>
    <xf numFmtId="3" fontId="12" fillId="0" borderId="16" xfId="0" applyNumberFormat="1" applyFont="1" applyBorder="1">
      <alignment vertical="center"/>
    </xf>
    <xf numFmtId="3" fontId="12" fillId="0" borderId="17" xfId="0" applyNumberFormat="1" applyFont="1" applyBorder="1">
      <alignment vertical="center"/>
    </xf>
    <xf numFmtId="3" fontId="12" fillId="0" borderId="18" xfId="0" applyNumberFormat="1" applyFont="1" applyBorder="1">
      <alignment vertical="center"/>
    </xf>
    <xf numFmtId="3" fontId="12" fillId="0" borderId="23" xfId="0" applyNumberFormat="1" applyFont="1" applyBorder="1">
      <alignment vertical="center"/>
    </xf>
    <xf numFmtId="3" fontId="12" fillId="0" borderId="24" xfId="0" applyNumberFormat="1" applyFont="1" applyBorder="1">
      <alignment vertical="center"/>
    </xf>
    <xf numFmtId="3" fontId="12" fillId="0" borderId="29" xfId="0" applyNumberFormat="1" applyFont="1" applyBorder="1" applyAlignment="1">
      <alignment horizontal="centerContinuous" vertical="center"/>
    </xf>
    <xf numFmtId="3" fontId="12" fillId="0" borderId="30" xfId="0" applyNumberFormat="1" applyFont="1" applyBorder="1" applyAlignment="1">
      <alignment horizontal="centerContinuous" vertical="center"/>
    </xf>
    <xf numFmtId="3" fontId="12" fillId="0" borderId="31" xfId="0" applyNumberFormat="1" applyFont="1" applyBorder="1" applyAlignment="1">
      <alignment horizontal="centerContinuous" vertical="center"/>
    </xf>
    <xf numFmtId="3" fontId="12" fillId="0" borderId="8" xfId="0" applyNumberFormat="1" applyFont="1" applyBorder="1">
      <alignment vertical="center"/>
    </xf>
    <xf numFmtId="3" fontId="12" fillId="0" borderId="0" xfId="0" applyNumberFormat="1" applyFont="1" applyBorder="1">
      <alignment vertical="center"/>
    </xf>
    <xf numFmtId="3" fontId="12" fillId="0" borderId="25" xfId="0" applyNumberFormat="1" applyFont="1" applyBorder="1">
      <alignment vertical="center"/>
    </xf>
    <xf numFmtId="3" fontId="12" fillId="0" borderId="26" xfId="0" applyNumberFormat="1" applyFont="1" applyBorder="1">
      <alignment vertical="center"/>
    </xf>
    <xf numFmtId="3" fontId="12" fillId="0" borderId="0" xfId="0" applyNumberFormat="1" applyFont="1" applyBorder="1" applyAlignment="1">
      <alignment horizontal="right" vertical="center"/>
    </xf>
    <xf numFmtId="3" fontId="12" fillId="0" borderId="9" xfId="0" applyNumberFormat="1" applyFont="1" applyBorder="1">
      <alignment vertical="center"/>
    </xf>
    <xf numFmtId="3" fontId="12" fillId="0" borderId="10" xfId="0" applyNumberFormat="1" applyFont="1" applyBorder="1">
      <alignment vertical="center"/>
    </xf>
    <xf numFmtId="3" fontId="12" fillId="0" borderId="27" xfId="0" applyNumberFormat="1" applyFont="1" applyBorder="1">
      <alignment vertical="center"/>
    </xf>
    <xf numFmtId="3" fontId="12" fillId="0" borderId="28" xfId="0" applyNumberFormat="1" applyFont="1" applyBorder="1">
      <alignment vertical="center"/>
    </xf>
    <xf numFmtId="3" fontId="12" fillId="0" borderId="10" xfId="0" applyNumberFormat="1" applyFont="1" applyBorder="1" applyAlignment="1">
      <alignment horizontal="right" vertical="center"/>
    </xf>
    <xf numFmtId="3" fontId="12" fillId="0" borderId="6" xfId="0" applyNumberFormat="1" applyFont="1" applyBorder="1">
      <alignment vertical="center"/>
    </xf>
    <xf numFmtId="3" fontId="12" fillId="0" borderId="7" xfId="0" applyNumberFormat="1" applyFont="1" applyBorder="1">
      <alignment vertical="center"/>
    </xf>
    <xf numFmtId="3" fontId="12" fillId="0" borderId="48" xfId="0" applyNumberFormat="1" applyFont="1" applyBorder="1">
      <alignment vertical="center"/>
    </xf>
    <xf numFmtId="3" fontId="12" fillId="0" borderId="49" xfId="0" applyNumberFormat="1" applyFont="1" applyBorder="1">
      <alignment vertical="center"/>
    </xf>
    <xf numFmtId="3" fontId="12" fillId="0" borderId="50" xfId="0" applyNumberFormat="1" applyFont="1" applyBorder="1">
      <alignment vertical="center"/>
    </xf>
    <xf numFmtId="3" fontId="12" fillId="0" borderId="51" xfId="0" applyNumberFormat="1" applyFont="1" applyBorder="1">
      <alignment vertical="center"/>
    </xf>
    <xf numFmtId="3" fontId="12" fillId="0" borderId="53" xfId="0" applyNumberFormat="1" applyFont="1" applyBorder="1">
      <alignment vertical="center"/>
    </xf>
    <xf numFmtId="3" fontId="12" fillId="0" borderId="52" xfId="0" applyNumberFormat="1" applyFont="1" applyBorder="1">
      <alignment vertical="center"/>
    </xf>
    <xf numFmtId="3" fontId="12" fillId="0" borderId="46" xfId="0" applyNumberFormat="1" applyFont="1" applyBorder="1">
      <alignment vertical="center"/>
    </xf>
    <xf numFmtId="3" fontId="12" fillId="0" borderId="47" xfId="0" applyNumberFormat="1" applyFont="1" applyBorder="1">
      <alignment vertical="center"/>
    </xf>
    <xf numFmtId="3" fontId="12" fillId="0" borderId="57" xfId="0" applyNumberFormat="1" applyFont="1" applyBorder="1">
      <alignment vertical="center"/>
    </xf>
    <xf numFmtId="3" fontId="12" fillId="0" borderId="43" xfId="0" applyNumberFormat="1" applyFont="1" applyBorder="1">
      <alignment vertical="center"/>
    </xf>
    <xf numFmtId="3" fontId="21" fillId="0" borderId="43" xfId="0" applyNumberFormat="1" applyFont="1" applyBorder="1">
      <alignment vertical="center"/>
    </xf>
    <xf numFmtId="3" fontId="12" fillId="0" borderId="40" xfId="0" applyNumberFormat="1" applyFont="1" applyBorder="1">
      <alignment vertical="center"/>
    </xf>
    <xf numFmtId="3" fontId="21" fillId="0" borderId="46" xfId="0" applyNumberFormat="1" applyFont="1" applyBorder="1">
      <alignment vertical="center"/>
    </xf>
    <xf numFmtId="3" fontId="12" fillId="0" borderId="60" xfId="0" applyNumberFormat="1" applyFont="1" applyBorder="1">
      <alignment vertical="center"/>
    </xf>
    <xf numFmtId="3" fontId="12" fillId="0" borderId="44" xfId="0" applyNumberFormat="1" applyFont="1" applyBorder="1">
      <alignment vertical="center"/>
    </xf>
    <xf numFmtId="3" fontId="12" fillId="0" borderId="68" xfId="0" applyNumberFormat="1" applyFont="1" applyBorder="1">
      <alignment vertical="center"/>
    </xf>
    <xf numFmtId="3" fontId="12" fillId="0" borderId="69" xfId="0" applyNumberFormat="1" applyFont="1" applyBorder="1">
      <alignment vertical="center"/>
    </xf>
    <xf numFmtId="3" fontId="12" fillId="0" borderId="13" xfId="0" applyNumberFormat="1" applyFont="1" applyBorder="1">
      <alignment vertical="center"/>
    </xf>
    <xf numFmtId="3" fontId="12" fillId="0" borderId="71" xfId="0" applyNumberFormat="1" applyFont="1" applyBorder="1">
      <alignment vertical="center"/>
    </xf>
    <xf numFmtId="3" fontId="12" fillId="0" borderId="72" xfId="0" applyNumberFormat="1" applyFont="1" applyBorder="1">
      <alignment vertical="center"/>
    </xf>
    <xf numFmtId="3" fontId="12" fillId="0" borderId="66" xfId="0" applyNumberFormat="1" applyFont="1" applyBorder="1">
      <alignment vertical="center"/>
    </xf>
    <xf numFmtId="3" fontId="12" fillId="0" borderId="0" xfId="0" applyNumberFormat="1" applyFont="1" applyAlignment="1">
      <alignment horizontal="right" vertical="center"/>
    </xf>
    <xf numFmtId="3" fontId="12" fillId="0" borderId="0" xfId="0" applyNumberFormat="1" applyFont="1" applyFill="1" applyAlignment="1">
      <alignment horizontal="center" vertical="center"/>
    </xf>
    <xf numFmtId="3" fontId="12" fillId="0" borderId="7" xfId="0" applyNumberFormat="1" applyFont="1" applyFill="1" applyBorder="1" applyProtection="1">
      <alignment vertical="center"/>
    </xf>
    <xf numFmtId="3" fontId="12" fillId="0" borderId="7" xfId="0" applyNumberFormat="1" applyFont="1" applyFill="1" applyBorder="1" applyAlignment="1" applyProtection="1">
      <alignment vertical="center"/>
    </xf>
    <xf numFmtId="3" fontId="0" fillId="0" borderId="7" xfId="0" applyNumberFormat="1" applyFill="1" applyBorder="1" applyAlignment="1" applyProtection="1">
      <alignment vertical="center"/>
    </xf>
    <xf numFmtId="0" fontId="12" fillId="0" borderId="0" xfId="0" applyFont="1">
      <alignment vertical="center"/>
    </xf>
    <xf numFmtId="0" fontId="12" fillId="0" borderId="0" xfId="0" applyNumberFormat="1" applyFont="1">
      <alignment vertical="center"/>
    </xf>
    <xf numFmtId="0" fontId="12" fillId="0" borderId="0" xfId="0" quotePrefix="1" applyNumberFormat="1" applyFont="1">
      <alignment vertical="center"/>
    </xf>
    <xf numFmtId="0" fontId="15" fillId="0" borderId="0" xfId="0" applyFont="1">
      <alignment vertical="center"/>
    </xf>
    <xf numFmtId="0" fontId="15" fillId="0" borderId="0" xfId="0" applyFont="1" applyAlignment="1">
      <alignment horizontal="right" vertical="center"/>
    </xf>
    <xf numFmtId="3" fontId="12" fillId="0" borderId="0" xfId="0" applyNumberFormat="1" applyFont="1" applyAlignment="1">
      <alignment vertical="center"/>
    </xf>
    <xf numFmtId="3" fontId="8" fillId="0" borderId="0" xfId="0" applyNumberFormat="1" applyFont="1" applyAlignment="1">
      <alignment vertical="center"/>
    </xf>
    <xf numFmtId="0" fontId="15" fillId="2" borderId="77" xfId="0" applyFont="1" applyFill="1" applyBorder="1">
      <alignment vertical="center"/>
    </xf>
    <xf numFmtId="0" fontId="12" fillId="0" borderId="0" xfId="0" applyFont="1" applyBorder="1">
      <alignment vertical="center"/>
    </xf>
    <xf numFmtId="0" fontId="12" fillId="0" borderId="0" xfId="0" applyFont="1" applyBorder="1" applyProtection="1">
      <alignment vertical="center"/>
    </xf>
    <xf numFmtId="0" fontId="12" fillId="0" borderId="17" xfId="0" applyFont="1" applyBorder="1" applyProtection="1">
      <alignment vertical="center"/>
    </xf>
    <xf numFmtId="0" fontId="12" fillId="0" borderId="18" xfId="0" applyFont="1" applyBorder="1" applyProtection="1">
      <alignment vertical="center"/>
    </xf>
    <xf numFmtId="3" fontId="21" fillId="0" borderId="25" xfId="0" applyNumberFormat="1" applyFont="1" applyBorder="1" applyAlignment="1">
      <alignment horizontal="right" vertical="center"/>
    </xf>
    <xf numFmtId="3" fontId="19" fillId="0" borderId="42" xfId="0" applyNumberFormat="1" applyFont="1" applyBorder="1" applyAlignment="1" applyProtection="1">
      <alignment horizontal="center" vertical="center"/>
      <protection locked="0"/>
    </xf>
    <xf numFmtId="3" fontId="15" fillId="3" borderId="44" xfId="0" applyNumberFormat="1" applyFont="1" applyFill="1" applyBorder="1" applyAlignment="1">
      <alignment horizontal="center" vertical="center"/>
    </xf>
    <xf numFmtId="3" fontId="19" fillId="0" borderId="45" xfId="0" applyNumberFormat="1" applyFont="1" applyBorder="1" applyAlignment="1" applyProtection="1">
      <alignment horizontal="center" vertical="center"/>
      <protection locked="0"/>
    </xf>
    <xf numFmtId="3" fontId="15" fillId="3" borderId="47" xfId="0" applyNumberFormat="1" applyFont="1" applyFill="1" applyBorder="1" applyAlignment="1">
      <alignment horizontal="center" vertical="center"/>
    </xf>
    <xf numFmtId="3" fontId="21" fillId="0" borderId="27" xfId="0" applyNumberFormat="1" applyFont="1" applyBorder="1" applyAlignment="1">
      <alignment horizontal="right" vertical="center"/>
    </xf>
    <xf numFmtId="3" fontId="21" fillId="0" borderId="57" xfId="0" applyNumberFormat="1" applyFont="1" applyBorder="1">
      <alignment vertical="center"/>
    </xf>
    <xf numFmtId="3" fontId="21" fillId="0" borderId="68" xfId="0" applyNumberFormat="1" applyFont="1" applyBorder="1">
      <alignment vertical="center"/>
    </xf>
    <xf numFmtId="3" fontId="15" fillId="3" borderId="88" xfId="0" applyNumberFormat="1" applyFont="1" applyFill="1" applyBorder="1" applyAlignment="1">
      <alignment horizontal="center" vertical="center"/>
    </xf>
    <xf numFmtId="3" fontId="15" fillId="3" borderId="34" xfId="0" applyNumberFormat="1" applyFont="1" applyFill="1" applyBorder="1" applyAlignment="1">
      <alignment horizontal="center" vertical="center"/>
    </xf>
    <xf numFmtId="3" fontId="15" fillId="3" borderId="31" xfId="0" applyNumberFormat="1" applyFont="1" applyFill="1" applyBorder="1" applyAlignment="1">
      <alignment horizontal="center" vertical="center"/>
    </xf>
    <xf numFmtId="3" fontId="12" fillId="0" borderId="89" xfId="0" applyNumberFormat="1" applyFont="1" applyBorder="1">
      <alignment vertical="center"/>
    </xf>
    <xf numFmtId="3" fontId="21" fillId="0" borderId="0" xfId="0" applyNumberFormat="1" applyFont="1" applyBorder="1">
      <alignment vertical="center"/>
    </xf>
    <xf numFmtId="3" fontId="12" fillId="0" borderId="0" xfId="0" applyNumberFormat="1" applyFont="1" applyBorder="1" applyProtection="1">
      <alignment vertical="center"/>
    </xf>
    <xf numFmtId="3" fontId="12" fillId="0" borderId="90" xfId="0" applyNumberFormat="1" applyFont="1" applyBorder="1">
      <alignment vertical="center"/>
    </xf>
    <xf numFmtId="3" fontId="12" fillId="0" borderId="49" xfId="0" applyNumberFormat="1" applyFont="1" applyBorder="1" applyProtection="1">
      <alignment vertical="center"/>
    </xf>
    <xf numFmtId="3" fontId="12" fillId="0" borderId="50" xfId="0" applyNumberFormat="1" applyFont="1" applyBorder="1" applyProtection="1">
      <alignment vertical="center"/>
    </xf>
    <xf numFmtId="3" fontId="12" fillId="0" borderId="91" xfId="0" applyNumberFormat="1" applyFont="1" applyBorder="1" applyProtection="1">
      <alignment vertical="center"/>
    </xf>
    <xf numFmtId="3" fontId="12" fillId="0" borderId="51" xfId="0" applyNumberFormat="1" applyFont="1" applyBorder="1" applyProtection="1">
      <alignment vertical="center"/>
    </xf>
    <xf numFmtId="3" fontId="21" fillId="0" borderId="50" xfId="0" applyNumberFormat="1" applyFont="1" applyBorder="1" applyProtection="1">
      <alignment vertical="center"/>
    </xf>
    <xf numFmtId="3" fontId="12" fillId="0" borderId="17" xfId="0" applyNumberFormat="1" applyFont="1" applyBorder="1" applyProtection="1">
      <alignment vertical="center"/>
    </xf>
    <xf numFmtId="3" fontId="12" fillId="0" borderId="18" xfId="0" applyNumberFormat="1" applyFont="1" applyBorder="1" applyProtection="1">
      <alignment vertical="center"/>
    </xf>
    <xf numFmtId="3" fontId="12" fillId="0" borderId="8" xfId="0" applyNumberFormat="1" applyFont="1" applyBorder="1" applyProtection="1">
      <alignment vertical="center"/>
    </xf>
    <xf numFmtId="3" fontId="12" fillId="0" borderId="57" xfId="0" applyNumberFormat="1" applyFont="1" applyBorder="1" applyProtection="1">
      <alignment vertical="center"/>
    </xf>
    <xf numFmtId="3" fontId="12" fillId="0" borderId="92" xfId="0" applyNumberFormat="1" applyFont="1" applyBorder="1">
      <alignment vertical="center"/>
    </xf>
    <xf numFmtId="3" fontId="12" fillId="0" borderId="93" xfId="0" applyNumberFormat="1" applyFont="1" applyBorder="1">
      <alignment vertical="center"/>
    </xf>
    <xf numFmtId="3" fontId="12" fillId="0" borderId="41" xfId="0" applyNumberFormat="1" applyFont="1" applyBorder="1">
      <alignment vertical="center"/>
    </xf>
    <xf numFmtId="3" fontId="12" fillId="0" borderId="94" xfId="0" applyNumberFormat="1" applyFont="1" applyBorder="1">
      <alignment vertical="center"/>
    </xf>
    <xf numFmtId="3" fontId="12" fillId="0" borderId="73" xfId="0" applyNumberFormat="1" applyFont="1" applyBorder="1">
      <alignment vertical="center"/>
    </xf>
    <xf numFmtId="3" fontId="12" fillId="0" borderId="25" xfId="0" quotePrefix="1" applyNumberFormat="1" applyFont="1" applyBorder="1" applyAlignment="1">
      <alignment horizontal="right" vertical="center"/>
    </xf>
    <xf numFmtId="3" fontId="12" fillId="0" borderId="51" xfId="0" quotePrefix="1" applyNumberFormat="1" applyFont="1" applyBorder="1" applyAlignment="1">
      <alignment horizontal="right" vertical="center"/>
    </xf>
    <xf numFmtId="3" fontId="12" fillId="0" borderId="97" xfId="0" applyNumberFormat="1" applyFont="1" applyBorder="1">
      <alignment vertical="center"/>
    </xf>
    <xf numFmtId="3" fontId="12" fillId="0" borderId="98" xfId="0" applyNumberFormat="1" applyFont="1" applyBorder="1">
      <alignment vertical="center"/>
    </xf>
    <xf numFmtId="3" fontId="12" fillId="0" borderId="70" xfId="0" applyNumberFormat="1" applyFont="1" applyBorder="1">
      <alignment vertical="center"/>
    </xf>
    <xf numFmtId="3" fontId="15" fillId="2" borderId="32" xfId="0" applyNumberFormat="1" applyFont="1" applyFill="1" applyBorder="1" applyAlignment="1" applyProtection="1">
      <alignment horizontal="center" vertical="center"/>
      <protection locked="0"/>
    </xf>
    <xf numFmtId="3" fontId="21" fillId="0" borderId="62" xfId="0" applyNumberFormat="1" applyFont="1" applyBorder="1">
      <alignment vertical="center"/>
    </xf>
    <xf numFmtId="3" fontId="21" fillId="0" borderId="43" xfId="0" applyNumberFormat="1" applyFont="1" applyBorder="1" applyAlignment="1">
      <alignment horizontal="right" vertical="center"/>
    </xf>
    <xf numFmtId="3" fontId="21" fillId="0" borderId="90" xfId="0" applyNumberFormat="1" applyFont="1" applyBorder="1" applyAlignment="1">
      <alignment horizontal="right" vertical="center"/>
    </xf>
    <xf numFmtId="3" fontId="21" fillId="0" borderId="90" xfId="0" applyNumberFormat="1" applyFont="1" applyBorder="1">
      <alignment vertical="center"/>
    </xf>
    <xf numFmtId="3" fontId="21" fillId="0" borderId="97" xfId="0" applyNumberFormat="1" applyFont="1" applyBorder="1">
      <alignment vertical="center"/>
    </xf>
    <xf numFmtId="3" fontId="21" fillId="0" borderId="44" xfId="0" applyNumberFormat="1" applyFont="1" applyBorder="1">
      <alignment vertical="center"/>
    </xf>
    <xf numFmtId="3" fontId="21" fillId="0" borderId="43" xfId="0" applyNumberFormat="1" applyFont="1" applyBorder="1" applyAlignment="1">
      <alignment horizontal="right" vertical="center" shrinkToFit="1"/>
    </xf>
    <xf numFmtId="3" fontId="21" fillId="0" borderId="0" xfId="0" applyNumberFormat="1" applyFont="1" applyBorder="1" applyAlignment="1">
      <alignment horizontal="right" vertical="center" shrinkToFit="1"/>
    </xf>
    <xf numFmtId="3" fontId="21" fillId="0" borderId="0" xfId="0" applyNumberFormat="1" applyFont="1" applyBorder="1" applyAlignment="1">
      <alignment horizontal="right" vertical="center"/>
    </xf>
    <xf numFmtId="3" fontId="21" fillId="0" borderId="89" xfId="0" applyNumberFormat="1" applyFont="1" applyBorder="1">
      <alignment vertical="center"/>
    </xf>
    <xf numFmtId="3" fontId="21" fillId="0" borderId="46" xfId="0" applyNumberFormat="1" applyFont="1" applyBorder="1" applyAlignment="1">
      <alignment horizontal="right" vertical="center"/>
    </xf>
    <xf numFmtId="3" fontId="12" fillId="0" borderId="102" xfId="0" quotePrefix="1" applyNumberFormat="1" applyFont="1" applyBorder="1" applyAlignment="1">
      <alignment horizontal="right" vertical="center"/>
    </xf>
    <xf numFmtId="3" fontId="12" fillId="0" borderId="103" xfId="0" applyNumberFormat="1" applyFont="1" applyBorder="1">
      <alignment vertical="center"/>
    </xf>
    <xf numFmtId="3" fontId="12" fillId="0" borderId="42" xfId="0" applyNumberFormat="1" applyFont="1" applyBorder="1">
      <alignment vertical="center"/>
    </xf>
    <xf numFmtId="3" fontId="12" fillId="0" borderId="45" xfId="0" applyNumberFormat="1" applyFont="1" applyBorder="1">
      <alignment vertical="center"/>
    </xf>
    <xf numFmtId="3" fontId="12" fillId="0" borderId="90" xfId="0" applyNumberFormat="1" applyFont="1" applyBorder="1" applyAlignment="1">
      <alignment horizontal="right" vertical="center"/>
    </xf>
    <xf numFmtId="3" fontId="12" fillId="0" borderId="56" xfId="0" applyNumberFormat="1" applyFont="1" applyBorder="1">
      <alignment vertical="center"/>
    </xf>
    <xf numFmtId="3" fontId="12" fillId="0" borderId="0" xfId="0" applyNumberFormat="1" applyFont="1" applyFill="1" applyBorder="1" applyAlignment="1" applyProtection="1">
      <alignment horizontal="center" vertical="center"/>
    </xf>
    <xf numFmtId="3" fontId="12" fillId="0" borderId="0" xfId="0" applyNumberFormat="1" applyFont="1" applyFill="1" applyBorder="1" applyProtection="1">
      <alignment vertical="center"/>
    </xf>
    <xf numFmtId="3" fontId="12" fillId="0" borderId="0" xfId="0" applyNumberFormat="1" applyFont="1" applyFill="1" applyBorder="1" applyAlignment="1" applyProtection="1">
      <alignment vertical="center"/>
    </xf>
    <xf numFmtId="3" fontId="0" fillId="0" borderId="0" xfId="0" applyNumberFormat="1" applyFill="1" applyBorder="1" applyAlignment="1" applyProtection="1">
      <alignment vertical="center"/>
    </xf>
    <xf numFmtId="3" fontId="12" fillId="0" borderId="25" xfId="0" applyNumberFormat="1" applyFont="1" applyBorder="1" applyProtection="1">
      <alignment vertical="center"/>
    </xf>
    <xf numFmtId="3" fontId="21" fillId="0" borderId="43" xfId="0" applyNumberFormat="1" applyFont="1" applyBorder="1" applyProtection="1">
      <alignment vertical="center"/>
    </xf>
    <xf numFmtId="3" fontId="12" fillId="0" borderId="43" xfId="0" applyNumberFormat="1" applyFont="1" applyBorder="1" applyProtection="1">
      <alignment vertical="center"/>
    </xf>
    <xf numFmtId="3" fontId="12" fillId="0" borderId="44" xfId="0" applyNumberFormat="1" applyFont="1" applyBorder="1" applyProtection="1">
      <alignment vertical="center"/>
    </xf>
    <xf numFmtId="3" fontId="12" fillId="0" borderId="79" xfId="0" applyNumberFormat="1" applyFont="1" applyBorder="1" applyProtection="1">
      <alignment vertical="center"/>
      <protection locked="0"/>
    </xf>
    <xf numFmtId="3" fontId="12" fillId="0" borderId="80" xfId="0" applyNumberFormat="1" applyFont="1" applyBorder="1" applyProtection="1">
      <alignment vertical="center"/>
      <protection locked="0"/>
    </xf>
    <xf numFmtId="3" fontId="12" fillId="0" borderId="81" xfId="0" applyNumberFormat="1" applyFont="1" applyBorder="1" applyProtection="1">
      <alignment vertical="center"/>
      <protection locked="0"/>
    </xf>
    <xf numFmtId="3" fontId="12" fillId="0" borderId="82" xfId="0" applyNumberFormat="1" applyFont="1" applyBorder="1" applyProtection="1">
      <alignment vertical="center"/>
      <protection locked="0"/>
    </xf>
    <xf numFmtId="3" fontId="12" fillId="0" borderId="0" xfId="0" applyNumberFormat="1" applyFont="1" applyBorder="1" applyProtection="1">
      <alignment vertical="center"/>
      <protection locked="0"/>
    </xf>
    <xf numFmtId="3" fontId="12" fillId="0" borderId="83" xfId="0" applyNumberFormat="1" applyFont="1" applyBorder="1" applyProtection="1">
      <alignment vertical="center"/>
      <protection locked="0"/>
    </xf>
    <xf numFmtId="3" fontId="12" fillId="0" borderId="84" xfId="0" applyNumberFormat="1" applyFont="1" applyBorder="1" applyProtection="1">
      <alignment vertical="center"/>
      <protection locked="0"/>
    </xf>
    <xf numFmtId="3" fontId="12" fillId="0" borderId="85" xfId="0" applyNumberFormat="1" applyFont="1" applyBorder="1" applyProtection="1">
      <alignment vertical="center"/>
      <protection locked="0"/>
    </xf>
    <xf numFmtId="3" fontId="12" fillId="0" borderId="86" xfId="0" applyNumberFormat="1" applyFont="1" applyBorder="1" applyProtection="1">
      <alignment vertical="center"/>
      <protection locked="0"/>
    </xf>
    <xf numFmtId="3" fontId="12" fillId="0" borderId="79" xfId="0" applyNumberFormat="1" applyFont="1" applyBorder="1" applyAlignment="1" applyProtection="1">
      <alignment horizontal="center" vertical="center"/>
      <protection locked="0"/>
    </xf>
    <xf numFmtId="3" fontId="12" fillId="0" borderId="82" xfId="0" applyNumberFormat="1" applyFont="1" applyBorder="1" applyAlignment="1" applyProtection="1">
      <alignment horizontal="center" vertical="center"/>
      <protection locked="0"/>
    </xf>
    <xf numFmtId="3" fontId="12" fillId="0" borderId="84" xfId="0" applyNumberFormat="1" applyFont="1" applyBorder="1" applyAlignment="1" applyProtection="1">
      <alignment horizontal="center" vertical="center"/>
      <protection locked="0"/>
    </xf>
    <xf numFmtId="177" fontId="19" fillId="0" borderId="33" xfId="0" applyNumberFormat="1" applyFont="1" applyBorder="1" applyAlignment="1" applyProtection="1">
      <alignment vertical="center" shrinkToFit="1"/>
      <protection locked="0"/>
    </xf>
    <xf numFmtId="3" fontId="15" fillId="0" borderId="94" xfId="0" applyNumberFormat="1" applyFont="1" applyBorder="1">
      <alignment vertical="center"/>
    </xf>
    <xf numFmtId="3" fontId="12" fillId="0" borderId="105" xfId="0" applyNumberFormat="1" applyFont="1" applyBorder="1">
      <alignment vertical="center"/>
    </xf>
    <xf numFmtId="3" fontId="15" fillId="0" borderId="95" xfId="0" applyNumberFormat="1" applyFont="1" applyBorder="1">
      <alignment vertical="center"/>
    </xf>
    <xf numFmtId="3" fontId="12" fillId="0" borderId="59" xfId="0" applyNumberFormat="1" applyFont="1" applyBorder="1">
      <alignment vertical="center"/>
    </xf>
    <xf numFmtId="3" fontId="12" fillId="0" borderId="57" xfId="0" quotePrefix="1" applyNumberFormat="1" applyFont="1" applyBorder="1" applyAlignment="1">
      <alignment horizontal="right" vertical="center"/>
    </xf>
    <xf numFmtId="3" fontId="12" fillId="0" borderId="62" xfId="0" applyNumberFormat="1" applyFont="1" applyBorder="1">
      <alignment vertical="center"/>
    </xf>
    <xf numFmtId="3" fontId="12" fillId="0" borderId="43" xfId="0" quotePrefix="1" applyNumberFormat="1" applyFont="1" applyBorder="1" applyAlignment="1">
      <alignment horizontal="right" vertical="center"/>
    </xf>
    <xf numFmtId="3" fontId="12" fillId="0" borderId="65" xfId="0" applyNumberFormat="1" applyFont="1" applyBorder="1">
      <alignment vertical="center"/>
    </xf>
    <xf numFmtId="3" fontId="12" fillId="0" borderId="46" xfId="0" quotePrefix="1" applyNumberFormat="1" applyFont="1" applyBorder="1" applyAlignment="1">
      <alignment horizontal="right" vertical="center"/>
    </xf>
    <xf numFmtId="3" fontId="12" fillId="0" borderId="75" xfId="0" applyNumberFormat="1" applyFont="1" applyBorder="1">
      <alignment vertical="center"/>
    </xf>
    <xf numFmtId="3" fontId="12" fillId="0" borderId="91" xfId="0" applyNumberFormat="1" applyFont="1" applyBorder="1">
      <alignment vertical="center"/>
    </xf>
    <xf numFmtId="3" fontId="21" fillId="0" borderId="15" xfId="0" applyNumberFormat="1" applyFont="1" applyBorder="1">
      <alignment vertical="center"/>
    </xf>
    <xf numFmtId="3" fontId="21" fillId="0" borderId="15" xfId="0" applyNumberFormat="1" applyFont="1" applyBorder="1" applyAlignment="1">
      <alignment horizontal="right" vertical="center"/>
    </xf>
    <xf numFmtId="3" fontId="12" fillId="0" borderId="39" xfId="0" applyNumberFormat="1" applyFont="1" applyBorder="1">
      <alignment vertical="center"/>
    </xf>
    <xf numFmtId="3" fontId="21" fillId="0" borderId="94" xfId="0" applyNumberFormat="1" applyFont="1" applyBorder="1" applyAlignment="1">
      <alignment horizontal="right" vertical="center"/>
    </xf>
    <xf numFmtId="0" fontId="30" fillId="0" borderId="0" xfId="2" applyFont="1" applyProtection="1">
      <alignment vertical="center"/>
    </xf>
    <xf numFmtId="0" fontId="31" fillId="0" borderId="0" xfId="2" applyFont="1" applyProtection="1">
      <alignment vertical="center"/>
    </xf>
    <xf numFmtId="0" fontId="31" fillId="0" borderId="90" xfId="2" applyFont="1" applyBorder="1" applyProtection="1">
      <alignment vertical="center"/>
    </xf>
    <xf numFmtId="0" fontId="30" fillId="0" borderId="90" xfId="2" applyFont="1" applyBorder="1" applyProtection="1">
      <alignment vertical="center"/>
    </xf>
    <xf numFmtId="0" fontId="32" fillId="0" borderId="0" xfId="2" applyFont="1" applyAlignment="1" applyProtection="1">
      <alignment horizontal="center" vertical="center"/>
    </xf>
    <xf numFmtId="0" fontId="30" fillId="0" borderId="0" xfId="2" applyFont="1" applyBorder="1" applyProtection="1">
      <alignment vertical="center"/>
    </xf>
    <xf numFmtId="0" fontId="30" fillId="0" borderId="94" xfId="2" applyFont="1" applyBorder="1" applyAlignment="1" applyProtection="1">
      <alignment vertical="top"/>
    </xf>
    <xf numFmtId="38" fontId="34" fillId="0" borderId="94" xfId="3" applyFont="1" applyBorder="1" applyAlignment="1" applyProtection="1">
      <alignment vertical="top"/>
    </xf>
    <xf numFmtId="38" fontId="34" fillId="0" borderId="94" xfId="3" applyFont="1" applyBorder="1" applyProtection="1">
      <alignment vertical="center"/>
    </xf>
    <xf numFmtId="0" fontId="33" fillId="0" borderId="94" xfId="2" applyFont="1" applyBorder="1" applyProtection="1">
      <alignment vertical="center"/>
    </xf>
    <xf numFmtId="0" fontId="30" fillId="0" borderId="94" xfId="2" applyFont="1" applyBorder="1" applyProtection="1">
      <alignment vertical="center"/>
    </xf>
    <xf numFmtId="0" fontId="31" fillId="0" borderId="0" xfId="2" applyFont="1" applyBorder="1" applyProtection="1">
      <alignment vertical="center"/>
    </xf>
    <xf numFmtId="0" fontId="30" fillId="0" borderId="99" xfId="2" applyFont="1" applyBorder="1" applyProtection="1">
      <alignment vertical="center"/>
    </xf>
    <xf numFmtId="0" fontId="30" fillId="0" borderId="0" xfId="2" applyFont="1" applyAlignment="1" applyProtection="1">
      <alignment horizontal="center" vertical="center"/>
    </xf>
    <xf numFmtId="0" fontId="30" fillId="0" borderId="90" xfId="2" applyFont="1" applyBorder="1" applyAlignment="1" applyProtection="1">
      <alignment vertical="top"/>
    </xf>
    <xf numFmtId="38" fontId="34" fillId="0" borderId="90" xfId="3" applyFont="1" applyBorder="1" applyAlignment="1" applyProtection="1">
      <alignment vertical="top"/>
    </xf>
    <xf numFmtId="38" fontId="34" fillId="0" borderId="90" xfId="3" applyFont="1" applyBorder="1" applyProtection="1">
      <alignment vertical="center"/>
    </xf>
    <xf numFmtId="0" fontId="30" fillId="0" borderId="96" xfId="2" applyFont="1" applyBorder="1" applyProtection="1">
      <alignment vertical="center"/>
    </xf>
    <xf numFmtId="0" fontId="30" fillId="0" borderId="0" xfId="2" applyFont="1" applyBorder="1" applyAlignment="1" applyProtection="1">
      <alignment vertical="top"/>
    </xf>
    <xf numFmtId="38" fontId="34" fillId="0" borderId="0" xfId="3" applyFont="1" applyBorder="1" applyAlignment="1" applyProtection="1">
      <alignment vertical="top"/>
    </xf>
    <xf numFmtId="38" fontId="34" fillId="0" borderId="0" xfId="3" applyFont="1" applyBorder="1" applyProtection="1">
      <alignment vertical="center"/>
    </xf>
    <xf numFmtId="0" fontId="35" fillId="0" borderId="0" xfId="2" applyFont="1" applyBorder="1" applyProtection="1">
      <alignment vertical="center"/>
    </xf>
    <xf numFmtId="0" fontId="30" fillId="0" borderId="0" xfId="2" applyFont="1" applyFill="1" applyProtection="1">
      <alignment vertical="center"/>
    </xf>
    <xf numFmtId="0" fontId="30" fillId="0" borderId="0" xfId="2" applyFont="1" applyFill="1" applyBorder="1" applyProtection="1">
      <alignment vertical="center"/>
    </xf>
    <xf numFmtId="0" fontId="30" fillId="0" borderId="101" xfId="2" applyFont="1" applyBorder="1" applyProtection="1">
      <alignment vertical="center"/>
    </xf>
    <xf numFmtId="38" fontId="34" fillId="0" borderId="0" xfId="3" applyFont="1" applyBorder="1" applyAlignment="1" applyProtection="1">
      <alignment vertical="top" wrapText="1"/>
    </xf>
    <xf numFmtId="0" fontId="36" fillId="0" borderId="94" xfId="2" applyFont="1" applyBorder="1" applyAlignment="1" applyProtection="1">
      <alignment vertical="top" wrapText="1"/>
    </xf>
    <xf numFmtId="38" fontId="34" fillId="0" borderId="101" xfId="3" applyFont="1" applyBorder="1" applyProtection="1">
      <alignment vertical="center"/>
    </xf>
    <xf numFmtId="0" fontId="36" fillId="0" borderId="0" xfId="2" applyFont="1" applyBorder="1" applyAlignment="1" applyProtection="1">
      <alignment vertical="top" wrapText="1"/>
    </xf>
    <xf numFmtId="0" fontId="31" fillId="0" borderId="0" xfId="2" applyFont="1" applyBorder="1" applyAlignment="1" applyProtection="1">
      <alignment vertical="top" wrapText="1"/>
    </xf>
    <xf numFmtId="0" fontId="36" fillId="0" borderId="0" xfId="2" applyFont="1" applyBorder="1" applyAlignment="1" applyProtection="1">
      <alignment vertical="top"/>
    </xf>
    <xf numFmtId="38" fontId="34" fillId="0" borderId="99" xfId="3" applyFont="1" applyBorder="1" applyProtection="1">
      <alignment vertical="center"/>
    </xf>
    <xf numFmtId="0" fontId="31" fillId="0" borderId="90" xfId="2" applyFont="1" applyBorder="1" applyAlignment="1" applyProtection="1">
      <alignment vertical="top" wrapText="1"/>
    </xf>
    <xf numFmtId="0" fontId="30" fillId="0" borderId="0" xfId="2" applyFont="1" applyBorder="1" applyAlignment="1" applyProtection="1">
      <alignment horizontal="center" vertical="top"/>
    </xf>
    <xf numFmtId="0" fontId="30" fillId="0" borderId="94" xfId="2" applyFont="1" applyBorder="1" applyAlignment="1" applyProtection="1">
      <alignment vertical="top" wrapText="1"/>
    </xf>
    <xf numFmtId="0" fontId="30" fillId="0" borderId="0" xfId="2" applyFont="1" applyBorder="1" applyAlignment="1" applyProtection="1">
      <alignment vertical="top" wrapText="1"/>
    </xf>
    <xf numFmtId="0" fontId="30" fillId="0" borderId="106" xfId="2" applyFont="1" applyBorder="1" applyProtection="1">
      <alignment vertical="center"/>
    </xf>
    <xf numFmtId="0" fontId="38" fillId="0" borderId="0" xfId="2" applyFont="1" applyAlignment="1" applyProtection="1">
      <alignment horizontal="center" vertical="center"/>
    </xf>
    <xf numFmtId="0" fontId="30" fillId="0" borderId="90" xfId="2" applyFont="1" applyBorder="1" applyAlignment="1" applyProtection="1">
      <alignment vertical="top" wrapText="1"/>
    </xf>
    <xf numFmtId="0" fontId="31" fillId="0" borderId="106" xfId="2" applyFont="1" applyBorder="1" applyProtection="1">
      <alignment vertical="center"/>
    </xf>
    <xf numFmtId="0" fontId="6" fillId="0" borderId="0" xfId="2" applyFont="1" applyProtection="1">
      <alignment vertical="center"/>
    </xf>
    <xf numFmtId="0" fontId="30" fillId="0" borderId="22" xfId="2" applyFont="1" applyBorder="1" applyProtection="1">
      <alignment vertical="center"/>
    </xf>
    <xf numFmtId="0" fontId="30" fillId="0" borderId="15" xfId="2" applyFont="1" applyBorder="1" applyProtection="1">
      <alignment vertical="center"/>
    </xf>
    <xf numFmtId="0" fontId="30" fillId="0" borderId="21" xfId="2" applyFont="1" applyBorder="1" applyAlignment="1" applyProtection="1">
      <alignment horizontal="center" vertical="center"/>
    </xf>
    <xf numFmtId="0" fontId="30" fillId="0" borderId="22" xfId="2" applyFont="1" applyBorder="1" applyAlignment="1" applyProtection="1">
      <alignment horizontal="left" vertical="center"/>
    </xf>
    <xf numFmtId="0" fontId="30" fillId="0" borderId="15" xfId="2" applyFont="1" applyBorder="1" applyAlignment="1" applyProtection="1">
      <alignment horizontal="center" vertical="center"/>
    </xf>
    <xf numFmtId="0" fontId="39" fillId="0" borderId="115" xfId="2" applyFont="1" applyBorder="1" applyAlignment="1" applyProtection="1">
      <alignment horizontal="center" vertical="center" wrapText="1"/>
    </xf>
    <xf numFmtId="0" fontId="6" fillId="0" borderId="0" xfId="2" applyFont="1" applyAlignment="1" applyProtection="1">
      <alignment vertical="center" wrapText="1"/>
    </xf>
    <xf numFmtId="0" fontId="39" fillId="0" borderId="120" xfId="2" applyFont="1" applyBorder="1" applyAlignment="1" applyProtection="1">
      <alignment horizontal="center" vertical="center" wrapText="1"/>
    </xf>
    <xf numFmtId="0" fontId="41" fillId="0" borderId="123" xfId="2" applyFont="1" applyFill="1" applyBorder="1" applyAlignment="1" applyProtection="1">
      <alignment horizontal="center" vertical="center"/>
    </xf>
    <xf numFmtId="0" fontId="41" fillId="0" borderId="126" xfId="2" applyFont="1" applyBorder="1" applyAlignment="1" applyProtection="1">
      <alignment horizontal="center" vertical="center"/>
    </xf>
    <xf numFmtId="0" fontId="41" fillId="0" borderId="126" xfId="2" applyFont="1" applyFill="1" applyBorder="1" applyAlignment="1" applyProtection="1">
      <alignment horizontal="center" vertical="center"/>
    </xf>
    <xf numFmtId="0" fontId="41" fillId="0" borderId="129" xfId="2" applyFont="1" applyFill="1" applyBorder="1" applyAlignment="1" applyProtection="1">
      <alignment horizontal="center" vertical="center"/>
    </xf>
    <xf numFmtId="0" fontId="39" fillId="0" borderId="0" xfId="2" applyFont="1" applyProtection="1">
      <alignment vertical="center"/>
    </xf>
    <xf numFmtId="0" fontId="29" fillId="0" borderId="0" xfId="2">
      <alignment vertical="center"/>
    </xf>
    <xf numFmtId="0" fontId="29" fillId="0" borderId="0" xfId="2" applyProtection="1">
      <alignment vertical="center"/>
    </xf>
    <xf numFmtId="3" fontId="12" fillId="0" borderId="131" xfId="0" applyNumberFormat="1" applyFont="1" applyBorder="1">
      <alignment vertical="center"/>
    </xf>
    <xf numFmtId="3" fontId="12" fillId="0" borderId="132" xfId="0" applyNumberFormat="1" applyFont="1" applyBorder="1">
      <alignment vertical="center"/>
    </xf>
    <xf numFmtId="3" fontId="12" fillId="0" borderId="95" xfId="0" applyNumberFormat="1" applyFont="1" applyBorder="1">
      <alignment vertical="center"/>
    </xf>
    <xf numFmtId="0" fontId="30" fillId="3" borderId="133" xfId="2" applyFont="1" applyFill="1" applyBorder="1" applyProtection="1">
      <alignment vertical="center"/>
    </xf>
    <xf numFmtId="0" fontId="30" fillId="3" borderId="134" xfId="2" applyFont="1" applyFill="1" applyBorder="1" applyProtection="1">
      <alignment vertical="center"/>
    </xf>
    <xf numFmtId="0" fontId="30" fillId="3" borderId="135" xfId="2" applyFont="1" applyFill="1" applyBorder="1" applyProtection="1">
      <alignment vertical="center"/>
    </xf>
    <xf numFmtId="0" fontId="30" fillId="3" borderId="136" xfId="2" applyFont="1" applyFill="1" applyBorder="1" applyProtection="1">
      <alignment vertical="center"/>
    </xf>
    <xf numFmtId="38" fontId="34" fillId="3" borderId="137" xfId="3" applyFont="1" applyFill="1" applyBorder="1" applyAlignment="1" applyProtection="1">
      <alignment vertical="top"/>
    </xf>
    <xf numFmtId="0" fontId="30" fillId="3" borderId="0" xfId="2" applyFont="1" applyFill="1" applyBorder="1" applyProtection="1">
      <alignment vertical="center"/>
    </xf>
    <xf numFmtId="0" fontId="30" fillId="3" borderId="138" xfId="2" applyFont="1" applyFill="1" applyBorder="1" applyProtection="1">
      <alignment vertical="center"/>
    </xf>
    <xf numFmtId="0" fontId="30" fillId="3" borderId="137" xfId="2" applyFont="1" applyFill="1" applyBorder="1" applyProtection="1">
      <alignment vertical="center"/>
    </xf>
    <xf numFmtId="0" fontId="30" fillId="3" borderId="0" xfId="2" applyFont="1" applyFill="1" applyBorder="1" applyAlignment="1" applyProtection="1">
      <alignment horizontal="center" vertical="top"/>
    </xf>
    <xf numFmtId="0" fontId="0" fillId="3" borderId="138" xfId="0" applyFill="1" applyBorder="1" applyAlignment="1">
      <alignment vertical="center" wrapText="1"/>
    </xf>
    <xf numFmtId="0" fontId="33" fillId="0" borderId="94" xfId="2" applyFont="1" applyBorder="1" applyAlignment="1" applyProtection="1">
      <alignment vertical="top"/>
    </xf>
    <xf numFmtId="0" fontId="33" fillId="0" borderId="0" xfId="2" applyFont="1" applyBorder="1" applyAlignment="1" applyProtection="1">
      <alignment vertical="top"/>
    </xf>
    <xf numFmtId="38" fontId="43" fillId="0" borderId="0" xfId="3" applyFont="1" applyBorder="1" applyAlignment="1" applyProtection="1">
      <alignment vertical="top"/>
    </xf>
    <xf numFmtId="0" fontId="30" fillId="3" borderId="137" xfId="2" applyFont="1" applyFill="1" applyBorder="1" applyAlignment="1" applyProtection="1">
      <alignment vertical="center"/>
    </xf>
    <xf numFmtId="0" fontId="30" fillId="3" borderId="0" xfId="2" applyFont="1" applyFill="1" applyBorder="1" applyAlignment="1" applyProtection="1">
      <alignment vertical="center"/>
    </xf>
    <xf numFmtId="0" fontId="38" fillId="3" borderId="138" xfId="2" applyFont="1" applyFill="1" applyBorder="1" applyAlignment="1" applyProtection="1">
      <alignment vertical="center"/>
    </xf>
    <xf numFmtId="0" fontId="30" fillId="3" borderId="139" xfId="2" applyFont="1" applyFill="1" applyBorder="1" applyAlignment="1" applyProtection="1">
      <alignment vertical="center"/>
    </xf>
    <xf numFmtId="0" fontId="30" fillId="3" borderId="140" xfId="2" applyFont="1" applyFill="1" applyBorder="1" applyAlignment="1" applyProtection="1">
      <alignment vertical="center"/>
    </xf>
    <xf numFmtId="0" fontId="38" fillId="3" borderId="141" xfId="2" applyFont="1" applyFill="1" applyBorder="1" applyAlignment="1" applyProtection="1">
      <alignment vertical="center"/>
    </xf>
    <xf numFmtId="178" fontId="6" fillId="2" borderId="123" xfId="2" applyNumberFormat="1" applyFont="1" applyFill="1" applyBorder="1" applyAlignment="1" applyProtection="1">
      <alignment horizontal="center" vertical="center"/>
      <protection locked="0"/>
    </xf>
    <xf numFmtId="178" fontId="6" fillId="2" borderId="127" xfId="2" applyNumberFormat="1" applyFont="1" applyFill="1" applyBorder="1" applyAlignment="1" applyProtection="1">
      <alignment horizontal="center" vertical="center"/>
      <protection locked="0"/>
    </xf>
    <xf numFmtId="178" fontId="6" fillId="2" borderId="126" xfId="2" applyNumberFormat="1" applyFont="1" applyFill="1" applyBorder="1" applyAlignment="1" applyProtection="1">
      <alignment horizontal="center" vertical="center"/>
      <protection locked="0"/>
    </xf>
    <xf numFmtId="178" fontId="6" fillId="2" borderId="129" xfId="2" applyNumberFormat="1" applyFont="1" applyFill="1" applyBorder="1" applyAlignment="1" applyProtection="1">
      <alignment horizontal="center" vertical="center"/>
      <protection locked="0"/>
    </xf>
    <xf numFmtId="0" fontId="30" fillId="0" borderId="140" xfId="2" applyFont="1" applyFill="1" applyBorder="1" applyProtection="1">
      <alignment vertical="center"/>
    </xf>
    <xf numFmtId="0" fontId="30" fillId="0" borderId="142" xfId="2" applyFont="1" applyFill="1" applyBorder="1" applyProtection="1">
      <alignment vertical="center"/>
    </xf>
    <xf numFmtId="0" fontId="6" fillId="2" borderId="124" xfId="2" applyFont="1" applyFill="1" applyBorder="1" applyAlignment="1" applyProtection="1">
      <alignment vertical="center"/>
      <protection locked="0"/>
    </xf>
    <xf numFmtId="0" fontId="6" fillId="2" borderId="125" xfId="2" applyFont="1" applyFill="1" applyBorder="1" applyAlignment="1" applyProtection="1">
      <alignment vertical="center"/>
      <protection locked="0"/>
    </xf>
    <xf numFmtId="0" fontId="6" fillId="2" borderId="123" xfId="2" applyFont="1" applyFill="1" applyBorder="1" applyAlignment="1" applyProtection="1">
      <alignment vertical="center"/>
      <protection locked="0"/>
    </xf>
    <xf numFmtId="0" fontId="6" fillId="2" borderId="128" xfId="2" applyFont="1" applyFill="1" applyBorder="1" applyAlignment="1" applyProtection="1">
      <alignment vertical="center"/>
      <protection locked="0"/>
    </xf>
    <xf numFmtId="0" fontId="6" fillId="2" borderId="127" xfId="2" applyFont="1" applyFill="1" applyBorder="1" applyAlignment="1" applyProtection="1">
      <alignment vertical="center"/>
      <protection locked="0"/>
    </xf>
    <xf numFmtId="0" fontId="6" fillId="2" borderId="130" xfId="2" applyFont="1" applyFill="1" applyBorder="1" applyAlignment="1" applyProtection="1">
      <alignment vertical="center"/>
      <protection locked="0"/>
    </xf>
    <xf numFmtId="0" fontId="6" fillId="2" borderId="120" xfId="2" applyFont="1" applyFill="1" applyBorder="1" applyAlignment="1" applyProtection="1">
      <alignment vertical="center"/>
      <protection locked="0"/>
    </xf>
    <xf numFmtId="0" fontId="6" fillId="2" borderId="122" xfId="2" applyFont="1" applyFill="1" applyBorder="1" applyAlignment="1" applyProtection="1">
      <alignment vertical="center"/>
      <protection locked="0"/>
    </xf>
    <xf numFmtId="0" fontId="39" fillId="2" borderId="123" xfId="2" applyFont="1" applyFill="1" applyBorder="1" applyAlignment="1" applyProtection="1">
      <alignment vertical="center"/>
      <protection locked="0"/>
    </xf>
    <xf numFmtId="0" fontId="39" fillId="2" borderId="127" xfId="2" applyFont="1" applyFill="1" applyBorder="1" applyAlignment="1" applyProtection="1">
      <alignment vertical="center"/>
      <protection locked="0"/>
    </xf>
    <xf numFmtId="0" fontId="39" fillId="2" borderId="120" xfId="2" applyFont="1" applyFill="1" applyBorder="1" applyAlignment="1" applyProtection="1">
      <alignment vertical="center"/>
      <protection locked="0"/>
    </xf>
    <xf numFmtId="38" fontId="39" fillId="2" borderId="123" xfId="3" applyFont="1" applyFill="1" applyBorder="1" applyAlignment="1" applyProtection="1">
      <alignment vertical="center" shrinkToFit="1"/>
      <protection locked="0"/>
    </xf>
    <xf numFmtId="38" fontId="39" fillId="2" borderId="127" xfId="3" applyFont="1" applyFill="1" applyBorder="1" applyAlignment="1" applyProtection="1">
      <alignment vertical="center" shrinkToFit="1"/>
      <protection locked="0"/>
    </xf>
    <xf numFmtId="38" fontId="39" fillId="2" borderId="120" xfId="3" applyFont="1" applyFill="1" applyBorder="1" applyAlignment="1" applyProtection="1">
      <alignment vertical="center" shrinkToFit="1"/>
      <protection locked="0"/>
    </xf>
    <xf numFmtId="0" fontId="40" fillId="2" borderId="77" xfId="2" applyFont="1" applyFill="1" applyBorder="1" applyAlignment="1" applyProtection="1">
      <alignment horizontal="center" vertical="center"/>
      <protection locked="0"/>
    </xf>
    <xf numFmtId="0" fontId="40" fillId="2" borderId="126" xfId="2" applyFont="1" applyFill="1" applyBorder="1" applyAlignment="1" applyProtection="1">
      <alignment horizontal="center" vertical="center"/>
      <protection locked="0"/>
    </xf>
    <xf numFmtId="0" fontId="40" fillId="2" borderId="129" xfId="2" applyFont="1" applyFill="1" applyBorder="1" applyAlignment="1" applyProtection="1">
      <alignment horizontal="center" vertical="center"/>
      <protection locked="0"/>
    </xf>
    <xf numFmtId="179" fontId="39" fillId="3" borderId="123" xfId="2" applyNumberFormat="1" applyFont="1" applyFill="1" applyBorder="1" applyProtection="1">
      <alignment vertical="center"/>
    </xf>
    <xf numFmtId="179" fontId="39" fillId="3" borderId="126" xfId="2" applyNumberFormat="1" applyFont="1" applyFill="1" applyBorder="1" applyProtection="1">
      <alignment vertical="center"/>
    </xf>
    <xf numFmtId="179" fontId="39" fillId="3" borderId="129" xfId="2" applyNumberFormat="1" applyFont="1" applyFill="1" applyBorder="1" applyProtection="1">
      <alignment vertical="center"/>
    </xf>
    <xf numFmtId="38" fontId="43" fillId="0" borderId="94" xfId="3" applyFont="1" applyBorder="1" applyAlignment="1" applyProtection="1">
      <alignment vertical="top"/>
    </xf>
    <xf numFmtId="0" fontId="33" fillId="0" borderId="0" xfId="2" applyFont="1" applyFill="1" applyBorder="1" applyAlignment="1" applyProtection="1">
      <alignment vertical="top"/>
    </xf>
    <xf numFmtId="3" fontId="39" fillId="3" borderId="122" xfId="2" applyNumberFormat="1" applyFont="1" applyFill="1" applyBorder="1" applyAlignment="1" applyProtection="1">
      <alignment vertical="center" shrinkToFit="1"/>
    </xf>
    <xf numFmtId="0" fontId="40" fillId="2" borderId="123" xfId="2" applyFont="1" applyFill="1" applyBorder="1" applyAlignment="1" applyProtection="1">
      <alignment vertical="center" shrinkToFit="1"/>
      <protection locked="0"/>
    </xf>
    <xf numFmtId="0" fontId="40" fillId="2" borderId="122" xfId="2" applyFont="1" applyFill="1" applyBorder="1" applyAlignment="1" applyProtection="1">
      <alignment vertical="center" shrinkToFit="1"/>
      <protection locked="0"/>
    </xf>
    <xf numFmtId="0" fontId="30" fillId="0" borderId="143" xfId="2" applyFont="1" applyBorder="1" applyProtection="1">
      <alignment vertical="center"/>
    </xf>
    <xf numFmtId="0" fontId="0" fillId="0" borderId="0" xfId="0" applyBorder="1" applyAlignment="1">
      <alignment vertical="center"/>
    </xf>
    <xf numFmtId="0" fontId="30" fillId="0" borderId="90" xfId="2" applyFont="1" applyBorder="1" applyAlignment="1" applyProtection="1">
      <alignment vertical="center"/>
    </xf>
    <xf numFmtId="0" fontId="0" fillId="0" borderId="0" xfId="0" applyAlignment="1">
      <alignment vertical="top"/>
    </xf>
    <xf numFmtId="0" fontId="0" fillId="0" borderId="90" xfId="0" applyBorder="1" applyAlignment="1">
      <alignment vertical="top"/>
    </xf>
    <xf numFmtId="0" fontId="0" fillId="0" borderId="94" xfId="0" applyBorder="1" applyAlignment="1">
      <alignment vertical="center"/>
    </xf>
    <xf numFmtId="0" fontId="0" fillId="0" borderId="94" xfId="0" applyBorder="1" applyAlignment="1">
      <alignment vertical="top"/>
    </xf>
    <xf numFmtId="0" fontId="30" fillId="0" borderId="144" xfId="2" applyFont="1" applyBorder="1" applyProtection="1">
      <alignment vertical="center"/>
    </xf>
    <xf numFmtId="3" fontId="12" fillId="0" borderId="0" xfId="0" quotePrefix="1" applyNumberFormat="1" applyFont="1">
      <alignment vertical="center"/>
    </xf>
    <xf numFmtId="3" fontId="12" fillId="0" borderId="27" xfId="0" quotePrefix="1" applyNumberFormat="1" applyFont="1" applyBorder="1" applyAlignment="1">
      <alignment horizontal="right" vertical="center"/>
    </xf>
    <xf numFmtId="0" fontId="0" fillId="0" borderId="0" xfId="0" applyBorder="1" applyAlignment="1">
      <alignment horizontal="right" vertical="center" shrinkToFit="1"/>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xf>
    <xf numFmtId="0" fontId="0" fillId="0" borderId="72" xfId="0" applyBorder="1" applyAlignment="1">
      <alignment vertical="center"/>
    </xf>
    <xf numFmtId="0" fontId="0" fillId="0" borderId="73" xfId="0" applyBorder="1" applyAlignment="1">
      <alignment vertical="center"/>
    </xf>
    <xf numFmtId="3" fontId="15" fillId="0" borderId="0" xfId="0" applyNumberFormat="1" applyFont="1">
      <alignment vertical="center"/>
    </xf>
    <xf numFmtId="3" fontId="12" fillId="0" borderId="0" xfId="0" applyNumberFormat="1" applyFont="1" applyBorder="1" applyAlignment="1">
      <alignment horizontal="right" vertical="center" shrinkToFit="1"/>
    </xf>
    <xf numFmtId="3" fontId="12" fillId="0" borderId="0" xfId="0" applyNumberFormat="1" applyFont="1" applyBorder="1" applyAlignment="1">
      <alignment horizontal="center" vertical="center"/>
    </xf>
    <xf numFmtId="3" fontId="12" fillId="0" borderId="72" xfId="0" applyNumberFormat="1" applyFont="1" applyBorder="1" applyAlignment="1">
      <alignment vertical="center"/>
    </xf>
    <xf numFmtId="0" fontId="15" fillId="2" borderId="113" xfId="0" applyFont="1" applyFill="1" applyBorder="1">
      <alignment vertical="center"/>
    </xf>
    <xf numFmtId="3" fontId="17" fillId="0" borderId="15" xfId="0" applyNumberFormat="1" applyFont="1" applyFill="1" applyBorder="1" applyAlignment="1">
      <alignment horizontal="center" vertical="center"/>
    </xf>
    <xf numFmtId="0" fontId="12" fillId="0" borderId="0" xfId="0" applyNumberFormat="1" applyFont="1" applyFill="1" applyBorder="1" applyAlignment="1" applyProtection="1">
      <alignment vertical="center"/>
    </xf>
    <xf numFmtId="0" fontId="47" fillId="0" borderId="0" xfId="2" applyFont="1">
      <alignment vertical="center"/>
    </xf>
    <xf numFmtId="0" fontId="48" fillId="0" borderId="0" xfId="2" applyFont="1" applyAlignment="1">
      <alignment horizontal="center" vertical="center"/>
    </xf>
    <xf numFmtId="0" fontId="47" fillId="0" borderId="0" xfId="2" applyFont="1" applyBorder="1" applyAlignment="1">
      <alignment horizontal="justify" vertical="top" wrapText="1"/>
    </xf>
    <xf numFmtId="0" fontId="49" fillId="0" borderId="0" xfId="2" applyFont="1" applyBorder="1" applyAlignment="1">
      <alignment horizontal="center" vertical="center"/>
    </xf>
    <xf numFmtId="0" fontId="50" fillId="0" borderId="0" xfId="2" applyFont="1">
      <alignment vertical="center"/>
    </xf>
    <xf numFmtId="0" fontId="51" fillId="0" borderId="6" xfId="2" applyFont="1" applyBorder="1">
      <alignment vertical="center"/>
    </xf>
    <xf numFmtId="0" fontId="53" fillId="0" borderId="7" xfId="2" applyFont="1" applyBorder="1">
      <alignment vertical="center"/>
    </xf>
    <xf numFmtId="0" fontId="51" fillId="0" borderId="147" xfId="2" applyFont="1" applyBorder="1">
      <alignment vertical="center"/>
    </xf>
    <xf numFmtId="0" fontId="51" fillId="0" borderId="8" xfId="2" applyFont="1" applyBorder="1">
      <alignment vertical="center"/>
    </xf>
    <xf numFmtId="0" fontId="51" fillId="0" borderId="0" xfId="2" applyFont="1" applyBorder="1" applyAlignment="1">
      <alignment horizontal="center" vertical="center"/>
    </xf>
    <xf numFmtId="0" fontId="53" fillId="0" borderId="0" xfId="2" applyFont="1" applyBorder="1">
      <alignment vertical="center"/>
    </xf>
    <xf numFmtId="0" fontId="51" fillId="0" borderId="89" xfId="2" applyFont="1" applyBorder="1">
      <alignment vertical="center"/>
    </xf>
    <xf numFmtId="0" fontId="51" fillId="4" borderId="0" xfId="2" applyFont="1" applyFill="1" applyBorder="1" applyAlignment="1">
      <alignment horizontal="right" vertical="center"/>
    </xf>
    <xf numFmtId="58" fontId="51" fillId="0" borderId="0" xfId="2" applyNumberFormat="1" applyFont="1" applyBorder="1">
      <alignment vertical="center"/>
    </xf>
    <xf numFmtId="0" fontId="51" fillId="0" borderId="0" xfId="2" applyFont="1" applyBorder="1" applyAlignment="1">
      <alignment horizontal="justify" vertical="center"/>
    </xf>
    <xf numFmtId="0" fontId="51" fillId="4" borderId="0" xfId="2" applyFont="1" applyFill="1" applyBorder="1" applyAlignment="1">
      <alignment horizontal="center" vertical="center"/>
    </xf>
    <xf numFmtId="0" fontId="54" fillId="0" borderId="89" xfId="2" applyFont="1" applyFill="1" applyBorder="1" applyAlignment="1">
      <alignment horizontal="left" vertical="center"/>
    </xf>
    <xf numFmtId="180" fontId="51" fillId="0" borderId="0" xfId="2" applyNumberFormat="1" applyFont="1" applyBorder="1" applyAlignment="1">
      <alignment horizontal="right" vertical="center"/>
    </xf>
    <xf numFmtId="0" fontId="56" fillId="4" borderId="0" xfId="2" applyFont="1" applyFill="1" applyBorder="1" applyAlignment="1">
      <alignment horizontal="right" vertical="center"/>
    </xf>
    <xf numFmtId="0" fontId="51" fillId="0" borderId="25" xfId="2" applyFont="1" applyBorder="1" applyAlignment="1">
      <alignment horizontal="justify" vertical="center"/>
    </xf>
    <xf numFmtId="0" fontId="51" fillId="4" borderId="159" xfId="2" applyFont="1" applyFill="1" applyBorder="1" applyAlignment="1">
      <alignment horizontal="center" vertical="center"/>
    </xf>
    <xf numFmtId="0" fontId="51" fillId="0" borderId="0" xfId="2" applyFont="1" applyFill="1" applyBorder="1" applyAlignment="1">
      <alignment horizontal="center" vertical="center"/>
    </xf>
    <xf numFmtId="0" fontId="51" fillId="0" borderId="0" xfId="2" applyFont="1" applyFill="1" applyBorder="1" applyAlignment="1">
      <alignment horizontal="justify" vertical="center"/>
    </xf>
    <xf numFmtId="180" fontId="51" fillId="0" borderId="18" xfId="2" applyNumberFormat="1" applyFont="1" applyFill="1" applyBorder="1" applyAlignment="1">
      <alignment horizontal="right" vertical="center"/>
    </xf>
    <xf numFmtId="0" fontId="51" fillId="0" borderId="9" xfId="2" applyFont="1" applyBorder="1">
      <alignment vertical="center"/>
    </xf>
    <xf numFmtId="0" fontId="51" fillId="0" borderId="10" xfId="2" applyFont="1" applyBorder="1" applyAlignment="1">
      <alignment horizontal="justify" vertical="center"/>
    </xf>
    <xf numFmtId="180" fontId="51" fillId="0" borderId="10" xfId="2" applyNumberFormat="1" applyFont="1" applyBorder="1" applyAlignment="1">
      <alignment horizontal="right" vertical="center"/>
    </xf>
    <xf numFmtId="0" fontId="53" fillId="0" borderId="10" xfId="2" applyFont="1" applyBorder="1">
      <alignment vertical="center"/>
    </xf>
    <xf numFmtId="0" fontId="51" fillId="0" borderId="146" xfId="2" applyFont="1" applyBorder="1">
      <alignment vertical="center"/>
    </xf>
    <xf numFmtId="0" fontId="47" fillId="0" borderId="0" xfId="2" applyFont="1" applyAlignment="1">
      <alignment horizontal="justify" vertical="center"/>
    </xf>
    <xf numFmtId="180" fontId="47" fillId="0" borderId="0" xfId="2" applyNumberFormat="1" applyFont="1" applyBorder="1" applyAlignment="1">
      <alignment horizontal="right" vertical="center"/>
    </xf>
    <xf numFmtId="0" fontId="58" fillId="0" borderId="0" xfId="2" applyFont="1">
      <alignment vertical="center"/>
    </xf>
    <xf numFmtId="0" fontId="58" fillId="0" borderId="0" xfId="2" applyFont="1" applyAlignment="1">
      <alignment horizontal="justify" vertical="center"/>
    </xf>
    <xf numFmtId="180" fontId="58" fillId="0" borderId="0" xfId="2" applyNumberFormat="1" applyFont="1" applyBorder="1" applyAlignment="1">
      <alignment horizontal="right" vertical="center"/>
    </xf>
    <xf numFmtId="0" fontId="59" fillId="0" borderId="0" xfId="2" applyFont="1">
      <alignment vertical="center"/>
    </xf>
    <xf numFmtId="0" fontId="50" fillId="0" borderId="0" xfId="2" applyFont="1" applyBorder="1" applyAlignment="1">
      <alignment horizontal="left" vertical="top" wrapText="1"/>
    </xf>
    <xf numFmtId="0" fontId="60" fillId="0" borderId="0" xfId="2" applyFont="1">
      <alignment vertical="center"/>
    </xf>
    <xf numFmtId="0" fontId="50" fillId="0" borderId="0" xfId="2" applyFont="1" applyBorder="1">
      <alignment vertical="center"/>
    </xf>
    <xf numFmtId="0" fontId="50" fillId="0" borderId="0" xfId="2" applyFont="1" applyAlignment="1">
      <alignment horizontal="justify" vertical="center"/>
    </xf>
    <xf numFmtId="0" fontId="59" fillId="0" borderId="0" xfId="2" applyFont="1" applyAlignment="1">
      <alignment horizontal="center" vertical="center"/>
    </xf>
    <xf numFmtId="0" fontId="59" fillId="0" borderId="0" xfId="2" applyFont="1" applyBorder="1">
      <alignment vertical="center"/>
    </xf>
    <xf numFmtId="0" fontId="59" fillId="0" borderId="77" xfId="2" applyFont="1" applyBorder="1" applyAlignment="1">
      <alignment horizontal="center" vertical="top" wrapText="1"/>
    </xf>
    <xf numFmtId="0" fontId="59" fillId="0" borderId="15" xfId="2" applyFont="1" applyBorder="1">
      <alignment vertical="center"/>
    </xf>
    <xf numFmtId="0" fontId="59" fillId="0" borderId="21" xfId="2" applyFont="1" applyBorder="1">
      <alignment vertical="center"/>
    </xf>
    <xf numFmtId="0" fontId="49" fillId="0" borderId="118" xfId="2" applyFont="1" applyBorder="1" applyAlignment="1">
      <alignment horizontal="center" vertical="center"/>
    </xf>
    <xf numFmtId="0" fontId="59" fillId="0" borderId="26" xfId="2" applyFont="1" applyBorder="1" applyAlignment="1">
      <alignment horizontal="left" vertical="center"/>
    </xf>
    <xf numFmtId="0" fontId="59" fillId="0" borderId="0" xfId="2" applyFont="1" applyBorder="1" applyAlignment="1">
      <alignment horizontal="justify" vertical="top"/>
    </xf>
    <xf numFmtId="0" fontId="59" fillId="0" borderId="25" xfId="2" applyFont="1" applyBorder="1">
      <alignment vertical="center"/>
    </xf>
    <xf numFmtId="0" fontId="49" fillId="0" borderId="122" xfId="2" applyFont="1" applyBorder="1" applyAlignment="1">
      <alignment horizontal="center" vertical="center"/>
    </xf>
    <xf numFmtId="0" fontId="59" fillId="0" borderId="109" xfId="2" applyFont="1" applyBorder="1" applyAlignment="1">
      <alignment horizontal="left" vertical="center"/>
    </xf>
    <xf numFmtId="0" fontId="59" fillId="0" borderId="50" xfId="2" applyFont="1" applyBorder="1" applyAlignment="1">
      <alignment horizontal="justify" vertical="top"/>
    </xf>
    <xf numFmtId="0" fontId="59" fillId="0" borderId="50" xfId="2" applyFont="1" applyBorder="1">
      <alignment vertical="center"/>
    </xf>
    <xf numFmtId="0" fontId="59" fillId="0" borderId="51" xfId="2" applyFont="1" applyBorder="1">
      <alignment vertical="center"/>
    </xf>
    <xf numFmtId="58" fontId="63" fillId="4" borderId="77" xfId="2" applyNumberFormat="1" applyFont="1" applyFill="1" applyBorder="1">
      <alignment vertical="center"/>
    </xf>
    <xf numFmtId="180" fontId="65" fillId="4" borderId="77" xfId="2" applyNumberFormat="1" applyFont="1" applyFill="1" applyBorder="1" applyAlignment="1">
      <alignment horizontal="right" vertical="center"/>
    </xf>
    <xf numFmtId="0" fontId="58" fillId="0" borderId="0" xfId="2" applyFont="1" applyBorder="1">
      <alignment vertical="center"/>
    </xf>
    <xf numFmtId="0" fontId="58" fillId="0" borderId="0" xfId="2" applyFont="1" applyBorder="1" applyAlignment="1">
      <alignment horizontal="justify" vertical="center"/>
    </xf>
    <xf numFmtId="0" fontId="60" fillId="0" borderId="0" xfId="2" applyFont="1" applyBorder="1">
      <alignment vertical="center"/>
    </xf>
    <xf numFmtId="0" fontId="50" fillId="0" borderId="0" xfId="2" applyFont="1" applyBorder="1" applyAlignment="1">
      <alignment horizontal="justify" vertical="center"/>
    </xf>
    <xf numFmtId="0" fontId="59" fillId="0" borderId="0" xfId="2" applyFont="1" applyBorder="1" applyAlignment="1">
      <alignment horizontal="center" vertical="center"/>
    </xf>
    <xf numFmtId="0" fontId="59" fillId="0" borderId="0" xfId="2" applyFont="1" applyBorder="1" applyAlignment="1">
      <alignment horizontal="center" vertical="top" wrapText="1"/>
    </xf>
    <xf numFmtId="0" fontId="59" fillId="0" borderId="0" xfId="2" applyFont="1" applyBorder="1" applyAlignment="1">
      <alignment horizontal="left" vertical="center"/>
    </xf>
    <xf numFmtId="0" fontId="29" fillId="0" borderId="0" xfId="2" applyBorder="1">
      <alignment vertical="center"/>
    </xf>
    <xf numFmtId="0" fontId="68" fillId="0" borderId="0" xfId="4" applyFont="1" applyFill="1" applyAlignment="1">
      <alignment vertical="center"/>
    </xf>
    <xf numFmtId="0" fontId="69" fillId="0" borderId="0" xfId="4" applyFont="1" applyFill="1" applyAlignment="1">
      <alignment vertical="center"/>
    </xf>
    <xf numFmtId="0" fontId="0" fillId="0" borderId="0" xfId="4" applyFont="1" applyFill="1" applyAlignment="1">
      <alignment horizontal="center" vertical="center"/>
    </xf>
    <xf numFmtId="0" fontId="70" fillId="0" borderId="0" xfId="4" applyFont="1" applyFill="1" applyAlignment="1">
      <alignment horizontal="left" vertical="center"/>
    </xf>
    <xf numFmtId="0" fontId="71" fillId="0" borderId="0" xfId="4" applyFont="1" applyFill="1" applyAlignment="1">
      <alignment vertical="center"/>
    </xf>
    <xf numFmtId="0" fontId="0" fillId="0" borderId="0" xfId="4" applyFont="1" applyFill="1" applyAlignment="1">
      <alignment vertical="center"/>
    </xf>
    <xf numFmtId="0" fontId="38" fillId="0" borderId="0" xfId="4" applyFont="1" applyFill="1" applyAlignment="1">
      <alignment horizontal="left" vertical="center"/>
    </xf>
    <xf numFmtId="0" fontId="69" fillId="0" borderId="0" xfId="4" applyFont="1" applyFill="1" applyAlignment="1">
      <alignment horizontal="center" vertical="center"/>
    </xf>
    <xf numFmtId="0" fontId="74" fillId="0" borderId="13" xfId="4" applyFont="1" applyFill="1" applyBorder="1" applyAlignment="1">
      <alignment horizontal="centerContinuous" vertical="center"/>
    </xf>
    <xf numFmtId="0" fontId="38" fillId="0" borderId="11" xfId="4" applyFont="1" applyFill="1" applyBorder="1" applyAlignment="1">
      <alignment vertical="center"/>
    </xf>
    <xf numFmtId="0" fontId="38" fillId="0" borderId="12" xfId="4" applyFont="1" applyFill="1" applyBorder="1" applyAlignment="1">
      <alignment vertical="center"/>
    </xf>
    <xf numFmtId="0" fontId="38" fillId="0" borderId="20" xfId="4" applyFont="1" applyFill="1" applyBorder="1" applyAlignment="1">
      <alignment vertical="center"/>
    </xf>
    <xf numFmtId="0" fontId="38" fillId="0" borderId="19" xfId="4" applyFont="1" applyFill="1" applyBorder="1" applyAlignment="1">
      <alignment vertical="center"/>
    </xf>
    <xf numFmtId="0" fontId="68" fillId="0" borderId="12" xfId="4" applyFont="1" applyFill="1" applyBorder="1" applyAlignment="1">
      <alignment vertical="center"/>
    </xf>
    <xf numFmtId="0" fontId="38" fillId="0" borderId="13" xfId="4" applyFont="1" applyFill="1" applyBorder="1" applyAlignment="1">
      <alignment vertical="center"/>
    </xf>
    <xf numFmtId="0" fontId="74" fillId="0" borderId="0" xfId="4" applyFont="1" applyFill="1" applyBorder="1" applyAlignment="1">
      <alignment vertical="center"/>
    </xf>
    <xf numFmtId="0" fontId="74" fillId="0" borderId="0" xfId="4" applyFont="1" applyFill="1" applyAlignment="1">
      <alignment vertical="center"/>
    </xf>
    <xf numFmtId="0" fontId="36" fillId="0" borderId="160" xfId="4" applyFont="1" applyFill="1" applyBorder="1" applyAlignment="1">
      <alignment horizontal="center" vertical="center"/>
    </xf>
    <xf numFmtId="0" fontId="36" fillId="0" borderId="161" xfId="4" applyFont="1" applyFill="1" applyBorder="1" applyAlignment="1">
      <alignment horizontal="center" vertical="center"/>
    </xf>
    <xf numFmtId="0" fontId="36" fillId="0" borderId="162" xfId="4" applyFont="1" applyFill="1" applyBorder="1" applyAlignment="1">
      <alignment horizontal="center" vertical="center"/>
    </xf>
    <xf numFmtId="0" fontId="36" fillId="0" borderId="22" xfId="4" applyFont="1" applyFill="1" applyBorder="1" applyAlignment="1">
      <alignment horizontal="center" vertical="center"/>
    </xf>
    <xf numFmtId="0" fontId="36" fillId="0" borderId="163" xfId="4" applyFont="1" applyFill="1" applyBorder="1" applyAlignment="1">
      <alignment horizontal="center" vertical="center"/>
    </xf>
    <xf numFmtId="0" fontId="36" fillId="0" borderId="15" xfId="4" applyFont="1" applyFill="1" applyBorder="1" applyAlignment="1">
      <alignment horizontal="center" vertical="center"/>
    </xf>
    <xf numFmtId="0" fontId="36" fillId="0" borderId="0" xfId="4" applyFont="1" applyFill="1" applyBorder="1" applyAlignment="1">
      <alignment horizontal="center" vertical="center"/>
    </xf>
    <xf numFmtId="0" fontId="36" fillId="0" borderId="0" xfId="4" applyFont="1" applyFill="1" applyAlignment="1">
      <alignment vertical="center"/>
    </xf>
    <xf numFmtId="0" fontId="36" fillId="0" borderId="164" xfId="4" applyFont="1" applyFill="1" applyBorder="1" applyAlignment="1">
      <alignment horizontal="center" vertical="center"/>
    </xf>
    <xf numFmtId="0" fontId="36" fillId="0" borderId="165" xfId="4" applyFont="1" applyFill="1" applyBorder="1" applyAlignment="1">
      <alignment horizontal="center" vertical="center"/>
    </xf>
    <xf numFmtId="0" fontId="36" fillId="0" borderId="166" xfId="4" applyFont="1" applyFill="1" applyBorder="1" applyAlignment="1">
      <alignment horizontal="center" vertical="center"/>
    </xf>
    <xf numFmtId="0" fontId="36" fillId="0" borderId="0" xfId="4" applyFont="1" applyFill="1" applyBorder="1" applyAlignment="1">
      <alignment vertical="center"/>
    </xf>
    <xf numFmtId="0" fontId="0" fillId="0" borderId="169" xfId="4" applyFont="1" applyFill="1" applyBorder="1" applyAlignment="1">
      <alignment horizontal="center" vertical="center"/>
    </xf>
    <xf numFmtId="0" fontId="0" fillId="0" borderId="170" xfId="4" applyFont="1" applyFill="1" applyBorder="1" applyAlignment="1">
      <alignment horizontal="center" vertical="center"/>
    </xf>
    <xf numFmtId="0" fontId="0" fillId="0" borderId="171" xfId="4" applyFont="1" applyFill="1" applyBorder="1" applyAlignment="1">
      <alignment horizontal="center" vertical="center"/>
    </xf>
    <xf numFmtId="0" fontId="0" fillId="0" borderId="172" xfId="4" applyFont="1" applyFill="1" applyBorder="1" applyAlignment="1">
      <alignment horizontal="center" vertical="center"/>
    </xf>
    <xf numFmtId="0" fontId="0" fillId="0" borderId="173" xfId="4" applyFont="1" applyFill="1" applyBorder="1" applyAlignment="1">
      <alignment horizontal="center" vertical="center"/>
    </xf>
    <xf numFmtId="0" fontId="0" fillId="0" borderId="174" xfId="4" applyFont="1" applyFill="1" applyBorder="1" applyAlignment="1">
      <alignment horizontal="center" vertical="center"/>
    </xf>
    <xf numFmtId="0" fontId="0" fillId="0" borderId="177" xfId="4" applyFont="1" applyFill="1" applyBorder="1" applyAlignment="1">
      <alignment horizontal="center" vertical="center"/>
    </xf>
    <xf numFmtId="0" fontId="0" fillId="0" borderId="178" xfId="4" applyFont="1" applyFill="1" applyBorder="1" applyAlignment="1">
      <alignment horizontal="center" vertical="center"/>
    </xf>
    <xf numFmtId="0" fontId="0" fillId="0" borderId="179" xfId="4" applyFont="1" applyFill="1" applyBorder="1" applyAlignment="1">
      <alignment horizontal="center" vertical="center"/>
    </xf>
    <xf numFmtId="0" fontId="0" fillId="0" borderId="180" xfId="4" applyFont="1" applyFill="1" applyBorder="1" applyAlignment="1">
      <alignment horizontal="center" vertical="center"/>
    </xf>
    <xf numFmtId="0" fontId="0" fillId="0" borderId="181" xfId="4" applyFont="1" applyFill="1" applyBorder="1" applyAlignment="1">
      <alignment horizontal="center" vertical="center"/>
    </xf>
    <xf numFmtId="0" fontId="0" fillId="0" borderId="182" xfId="4" applyFont="1" applyFill="1" applyBorder="1" applyAlignment="1">
      <alignment horizontal="center" vertical="center"/>
    </xf>
    <xf numFmtId="0" fontId="0" fillId="0" borderId="183" xfId="4" applyFont="1" applyFill="1" applyBorder="1" applyAlignment="1">
      <alignment horizontal="center" vertical="center"/>
    </xf>
    <xf numFmtId="0" fontId="0" fillId="0" borderId="184" xfId="4" applyFont="1" applyFill="1" applyBorder="1" applyAlignment="1">
      <alignment horizontal="center" vertical="center"/>
    </xf>
    <xf numFmtId="0" fontId="0" fillId="0" borderId="185" xfId="4" applyFont="1" applyFill="1" applyBorder="1" applyAlignment="1">
      <alignment horizontal="center" vertical="center"/>
    </xf>
    <xf numFmtId="0" fontId="0" fillId="0" borderId="186" xfId="4" applyFont="1" applyFill="1" applyBorder="1" applyAlignment="1">
      <alignment horizontal="center" vertical="center"/>
    </xf>
    <xf numFmtId="0" fontId="0" fillId="0" borderId="187" xfId="4" applyFont="1" applyFill="1" applyBorder="1" applyAlignment="1">
      <alignment horizontal="center" vertical="center"/>
    </xf>
    <xf numFmtId="0" fontId="0" fillId="0" borderId="188" xfId="4" applyFont="1" applyFill="1" applyBorder="1" applyAlignment="1">
      <alignment horizontal="center" vertical="center"/>
    </xf>
    <xf numFmtId="0" fontId="0" fillId="0" borderId="189" xfId="4" applyFont="1" applyFill="1" applyBorder="1" applyAlignment="1">
      <alignment horizontal="center" vertical="center"/>
    </xf>
    <xf numFmtId="0" fontId="0" fillId="0" borderId="190" xfId="4" applyFont="1" applyFill="1" applyBorder="1" applyAlignment="1">
      <alignment horizontal="center" vertical="center"/>
    </xf>
    <xf numFmtId="0" fontId="0" fillId="0" borderId="191" xfId="4" applyFont="1" applyFill="1" applyBorder="1" applyAlignment="1">
      <alignment horizontal="center" vertical="center"/>
    </xf>
    <xf numFmtId="0" fontId="0" fillId="0" borderId="192" xfId="4" applyFont="1" applyFill="1" applyBorder="1" applyAlignment="1">
      <alignment horizontal="center" vertical="center"/>
    </xf>
    <xf numFmtId="0" fontId="0" fillId="0" borderId="193" xfId="4" applyFont="1" applyFill="1" applyBorder="1" applyAlignment="1">
      <alignment horizontal="center" vertical="center"/>
    </xf>
    <xf numFmtId="0" fontId="0" fillId="0" borderId="194" xfId="4" applyFont="1" applyFill="1" applyBorder="1" applyAlignment="1">
      <alignment horizontal="center" vertical="center"/>
    </xf>
    <xf numFmtId="0" fontId="68" fillId="0" borderId="195" xfId="4" applyFont="1" applyFill="1" applyBorder="1" applyAlignment="1">
      <alignment horizontal="left" vertical="center"/>
    </xf>
    <xf numFmtId="0" fontId="0" fillId="0" borderId="196" xfId="4" applyFont="1" applyFill="1" applyBorder="1" applyAlignment="1">
      <alignment horizontal="center" vertical="center"/>
    </xf>
    <xf numFmtId="0" fontId="0" fillId="0" borderId="197" xfId="4" applyFont="1" applyFill="1" applyBorder="1" applyAlignment="1">
      <alignment horizontal="center" vertical="center"/>
    </xf>
    <xf numFmtId="0" fontId="0" fillId="0" borderId="198" xfId="4" applyFont="1" applyFill="1" applyBorder="1" applyAlignment="1">
      <alignment horizontal="center" vertical="center"/>
    </xf>
    <xf numFmtId="0" fontId="0" fillId="0" borderId="199" xfId="4" applyFont="1" applyFill="1" applyBorder="1" applyAlignment="1">
      <alignment horizontal="center" vertical="center"/>
    </xf>
    <xf numFmtId="0" fontId="0" fillId="0" borderId="200" xfId="4" applyFont="1" applyFill="1" applyBorder="1" applyAlignment="1">
      <alignment horizontal="center" vertical="center"/>
    </xf>
    <xf numFmtId="0" fontId="0" fillId="0" borderId="201" xfId="4" applyFont="1" applyFill="1" applyBorder="1" applyAlignment="1">
      <alignment horizontal="center" vertical="center"/>
    </xf>
    <xf numFmtId="0" fontId="0" fillId="0" borderId="203" xfId="4" applyFont="1" applyFill="1" applyBorder="1" applyAlignment="1">
      <alignment horizontal="center" vertical="center"/>
    </xf>
    <xf numFmtId="0" fontId="0" fillId="0" borderId="204" xfId="4" applyFont="1" applyFill="1" applyBorder="1" applyAlignment="1">
      <alignment horizontal="center" vertical="center"/>
    </xf>
    <xf numFmtId="0" fontId="0" fillId="0" borderId="205" xfId="4" applyFont="1" applyFill="1" applyBorder="1" applyAlignment="1">
      <alignment horizontal="center" vertical="center"/>
    </xf>
    <xf numFmtId="0" fontId="0" fillId="0" borderId="206" xfId="4" applyFont="1" applyFill="1" applyBorder="1" applyAlignment="1">
      <alignment horizontal="center" vertical="center"/>
    </xf>
    <xf numFmtId="0" fontId="0" fillId="0" borderId="207" xfId="4" applyFont="1" applyFill="1" applyBorder="1" applyAlignment="1">
      <alignment horizontal="center" vertical="center"/>
    </xf>
    <xf numFmtId="0" fontId="0" fillId="0" borderId="208" xfId="4" applyFont="1" applyFill="1" applyBorder="1" applyAlignment="1">
      <alignment horizontal="center" vertical="center"/>
    </xf>
    <xf numFmtId="0" fontId="0" fillId="0" borderId="211" xfId="4" applyFont="1" applyFill="1" applyBorder="1" applyAlignment="1">
      <alignment horizontal="center" vertical="center"/>
    </xf>
    <xf numFmtId="0" fontId="0" fillId="0" borderId="212" xfId="4" applyFont="1" applyFill="1" applyBorder="1" applyAlignment="1">
      <alignment horizontal="center" vertical="center"/>
    </xf>
    <xf numFmtId="0" fontId="0" fillId="0" borderId="213" xfId="4" applyFont="1" applyFill="1" applyBorder="1" applyAlignment="1">
      <alignment horizontal="center" vertical="center"/>
    </xf>
    <xf numFmtId="0" fontId="0" fillId="0" borderId="214" xfId="4" applyFont="1" applyFill="1" applyBorder="1" applyAlignment="1">
      <alignment horizontal="center" vertical="center"/>
    </xf>
    <xf numFmtId="0" fontId="0" fillId="0" borderId="215" xfId="4" applyFont="1" applyFill="1" applyBorder="1" applyAlignment="1">
      <alignment horizontal="center" vertical="center"/>
    </xf>
    <xf numFmtId="0" fontId="0" fillId="0" borderId="216" xfId="4" applyFont="1" applyFill="1" applyBorder="1" applyAlignment="1">
      <alignment horizontal="center" vertical="center"/>
    </xf>
    <xf numFmtId="3" fontId="12" fillId="0" borderId="46" xfId="0" applyNumberFormat="1" applyFont="1" applyBorder="1" applyProtection="1">
      <alignment vertical="center"/>
    </xf>
    <xf numFmtId="3" fontId="12" fillId="0" borderId="47" xfId="0" applyNumberFormat="1" applyFont="1" applyBorder="1" applyProtection="1">
      <alignment vertical="center"/>
    </xf>
    <xf numFmtId="3" fontId="12" fillId="0" borderId="0" xfId="0" applyNumberFormat="1" applyFont="1" applyBorder="1" applyAlignment="1" applyProtection="1">
      <alignment horizontal="center" vertical="center"/>
    </xf>
    <xf numFmtId="0" fontId="12" fillId="0" borderId="79" xfId="0" applyNumberFormat="1" applyFont="1" applyBorder="1" applyAlignment="1" applyProtection="1">
      <alignment vertical="center"/>
      <protection locked="0"/>
    </xf>
    <xf numFmtId="0" fontId="12" fillId="0" borderId="82" xfId="0" applyNumberFormat="1" applyFont="1" applyBorder="1" applyAlignment="1" applyProtection="1">
      <alignment vertical="center"/>
      <protection locked="0"/>
    </xf>
    <xf numFmtId="0" fontId="12" fillId="0" borderId="0" xfId="0" applyNumberFormat="1" applyFont="1" applyBorder="1" applyAlignment="1" applyProtection="1">
      <alignment vertical="center"/>
      <protection locked="0"/>
    </xf>
    <xf numFmtId="0" fontId="12" fillId="0" borderId="83" xfId="0" applyNumberFormat="1" applyFont="1" applyBorder="1" applyAlignment="1" applyProtection="1">
      <alignment vertical="center"/>
      <protection locked="0"/>
    </xf>
    <xf numFmtId="0" fontId="12" fillId="0" borderId="84" xfId="0" applyNumberFormat="1" applyFont="1" applyFill="1" applyBorder="1" applyAlignment="1" applyProtection="1">
      <alignment vertical="center"/>
      <protection locked="0"/>
    </xf>
    <xf numFmtId="0" fontId="12" fillId="0" borderId="85" xfId="0" applyNumberFormat="1" applyFont="1" applyFill="1" applyBorder="1" applyAlignment="1" applyProtection="1">
      <alignment vertical="center"/>
      <protection locked="0"/>
    </xf>
    <xf numFmtId="0" fontId="0" fillId="0" borderId="85" xfId="0" applyNumberFormat="1" applyFill="1" applyBorder="1" applyAlignment="1" applyProtection="1">
      <alignment vertical="center"/>
      <protection locked="0"/>
    </xf>
    <xf numFmtId="0" fontId="15" fillId="0" borderId="85" xfId="0" applyNumberFormat="1" applyFont="1" applyFill="1" applyBorder="1" applyAlignment="1" applyProtection="1">
      <alignment vertical="center"/>
      <protection locked="0"/>
    </xf>
    <xf numFmtId="0" fontId="14" fillId="0" borderId="86" xfId="0" applyNumberFormat="1" applyFont="1" applyFill="1" applyBorder="1" applyAlignment="1" applyProtection="1">
      <alignment vertical="center"/>
      <protection locked="0"/>
    </xf>
    <xf numFmtId="0" fontId="17" fillId="0" borderId="85" xfId="0" applyNumberFormat="1" applyFont="1" applyFill="1" applyBorder="1" applyAlignment="1" applyProtection="1">
      <alignment vertical="center"/>
      <protection locked="0"/>
    </xf>
    <xf numFmtId="0" fontId="18" fillId="0" borderId="85" xfId="0" applyNumberFormat="1" applyFont="1" applyFill="1" applyBorder="1" applyAlignment="1" applyProtection="1">
      <alignment vertical="center"/>
      <protection locked="0"/>
    </xf>
    <xf numFmtId="0" fontId="12" fillId="0" borderId="0" xfId="0" applyNumberFormat="1" applyFont="1" applyBorder="1" applyAlignment="1" applyProtection="1">
      <alignment vertical="center"/>
    </xf>
    <xf numFmtId="0" fontId="12" fillId="0" borderId="85" xfId="0" applyNumberFormat="1" applyFont="1" applyBorder="1" applyAlignment="1" applyProtection="1">
      <alignment vertical="center"/>
    </xf>
    <xf numFmtId="3" fontId="21" fillId="0" borderId="46" xfId="0" applyNumberFormat="1" applyFont="1" applyBorder="1" applyProtection="1">
      <alignment vertical="center"/>
    </xf>
    <xf numFmtId="0" fontId="12" fillId="0" borderId="17" xfId="0" applyNumberFormat="1" applyFont="1" applyFill="1" applyBorder="1" applyAlignment="1" applyProtection="1">
      <alignment vertical="center"/>
    </xf>
    <xf numFmtId="0" fontId="12" fillId="0" borderId="18" xfId="0" applyNumberFormat="1" applyFont="1" applyFill="1" applyBorder="1" applyAlignment="1" applyProtection="1">
      <alignment vertical="center"/>
    </xf>
    <xf numFmtId="0" fontId="12" fillId="0" borderId="8" xfId="0" applyNumberFormat="1" applyFont="1" applyFill="1" applyBorder="1" applyAlignment="1" applyProtection="1">
      <alignment vertical="center"/>
    </xf>
    <xf numFmtId="0" fontId="12" fillId="0" borderId="9" xfId="0" applyNumberFormat="1" applyFont="1" applyFill="1" applyBorder="1" applyAlignment="1" applyProtection="1">
      <alignment vertical="center"/>
    </xf>
    <xf numFmtId="0" fontId="12" fillId="0" borderId="10" xfId="0" applyNumberFormat="1" applyFont="1" applyFill="1" applyBorder="1" applyAlignment="1" applyProtection="1">
      <alignment vertical="center"/>
    </xf>
    <xf numFmtId="0" fontId="12" fillId="0" borderId="23" xfId="0" applyNumberFormat="1" applyFont="1" applyFill="1" applyBorder="1" applyAlignment="1" applyProtection="1">
      <alignment horizontal="right" vertical="center"/>
    </xf>
    <xf numFmtId="0" fontId="12" fillId="0" borderId="25" xfId="0" applyNumberFormat="1" applyFont="1" applyFill="1" applyBorder="1" applyAlignment="1" applyProtection="1">
      <alignment horizontal="right" vertical="center"/>
    </xf>
    <xf numFmtId="0" fontId="12" fillId="0" borderId="27" xfId="0" applyNumberFormat="1" applyFont="1" applyFill="1" applyBorder="1" applyAlignment="1" applyProtection="1">
      <alignment horizontal="right" vertical="center"/>
    </xf>
    <xf numFmtId="0" fontId="12" fillId="0" borderId="57" xfId="0" applyNumberFormat="1" applyFont="1" applyFill="1" applyBorder="1" applyAlignment="1" applyProtection="1">
      <alignment vertical="center"/>
    </xf>
    <xf numFmtId="0" fontId="12" fillId="0" borderId="60" xfId="0" applyNumberFormat="1" applyFont="1" applyFill="1" applyBorder="1" applyAlignment="1" applyProtection="1">
      <alignment vertical="center"/>
    </xf>
    <xf numFmtId="0" fontId="12" fillId="0" borderId="43" xfId="0" applyNumberFormat="1" applyFont="1" applyFill="1" applyBorder="1" applyAlignment="1" applyProtection="1">
      <alignment vertical="center"/>
    </xf>
    <xf numFmtId="0" fontId="12" fillId="0" borderId="44" xfId="0" applyNumberFormat="1" applyFont="1" applyFill="1" applyBorder="1" applyAlignment="1" applyProtection="1">
      <alignment vertical="center"/>
    </xf>
    <xf numFmtId="0" fontId="12" fillId="0" borderId="68" xfId="0" applyNumberFormat="1" applyFont="1" applyFill="1" applyBorder="1" applyAlignment="1" applyProtection="1">
      <alignment vertical="center"/>
    </xf>
    <xf numFmtId="0" fontId="12" fillId="0" borderId="69" xfId="0" applyNumberFormat="1" applyFont="1" applyFill="1" applyBorder="1" applyAlignment="1" applyProtection="1">
      <alignment vertical="center"/>
    </xf>
    <xf numFmtId="3" fontId="21" fillId="0" borderId="94" xfId="0" applyNumberFormat="1" applyFont="1" applyBorder="1">
      <alignment vertical="center"/>
    </xf>
    <xf numFmtId="3" fontId="21" fillId="0" borderId="105" xfId="0" applyNumberFormat="1" applyFont="1" applyBorder="1">
      <alignment vertical="center"/>
    </xf>
    <xf numFmtId="3" fontId="12" fillId="0" borderId="25" xfId="0" applyNumberFormat="1" applyFont="1" applyBorder="1" applyAlignment="1">
      <alignment horizontal="right" vertical="center"/>
    </xf>
    <xf numFmtId="0" fontId="8" fillId="0" borderId="0" xfId="0" applyFont="1" applyAlignment="1">
      <alignment horizontal="center" vertical="center"/>
    </xf>
    <xf numFmtId="0" fontId="79" fillId="0" borderId="0" xfId="0" applyFont="1">
      <alignment vertical="center"/>
    </xf>
    <xf numFmtId="58" fontId="51" fillId="2" borderId="77" xfId="2" applyNumberFormat="1" applyFont="1" applyFill="1" applyBorder="1" applyProtection="1">
      <alignment vertical="center"/>
      <protection locked="0"/>
    </xf>
    <xf numFmtId="180" fontId="55" fillId="2" borderId="77" xfId="2" applyNumberFormat="1" applyFont="1" applyFill="1" applyBorder="1" applyAlignment="1" applyProtection="1">
      <alignment horizontal="right" vertical="center"/>
      <protection locked="0"/>
    </xf>
    <xf numFmtId="180" fontId="55" fillId="3" borderId="77" xfId="2" applyNumberFormat="1" applyFont="1" applyFill="1" applyBorder="1" applyAlignment="1">
      <alignment horizontal="right" vertical="center"/>
    </xf>
    <xf numFmtId="0" fontId="21" fillId="0" borderId="57" xfId="0" applyNumberFormat="1" applyFont="1" applyFill="1" applyBorder="1" applyAlignment="1" applyProtection="1">
      <alignment vertical="center"/>
    </xf>
    <xf numFmtId="3" fontId="81" fillId="0" borderId="57" xfId="0" applyNumberFormat="1" applyFont="1" applyBorder="1" applyAlignment="1">
      <alignment horizontal="right" vertical="center"/>
    </xf>
    <xf numFmtId="3" fontId="81" fillId="0" borderId="94" xfId="0" applyNumberFormat="1" applyFont="1" applyBorder="1" applyAlignment="1">
      <alignment horizontal="right" vertical="center"/>
    </xf>
    <xf numFmtId="3" fontId="81" fillId="0" borderId="46" xfId="0" applyNumberFormat="1" applyFont="1" applyBorder="1" applyAlignment="1">
      <alignment horizontal="right" vertical="center"/>
    </xf>
    <xf numFmtId="3" fontId="81" fillId="0" borderId="68" xfId="0" applyNumberFormat="1" applyFont="1" applyBorder="1" applyAlignment="1">
      <alignment horizontal="right" vertical="center"/>
    </xf>
    <xf numFmtId="0" fontId="12" fillId="0" borderId="0" xfId="0" quotePrefix="1" applyNumberFormat="1" applyFont="1" applyFill="1" applyBorder="1" applyAlignment="1" applyProtection="1">
      <alignment horizontal="right" vertical="center"/>
    </xf>
    <xf numFmtId="0" fontId="12" fillId="0" borderId="0"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vertical="center"/>
    </xf>
    <xf numFmtId="0" fontId="12" fillId="0" borderId="0" xfId="0" applyNumberFormat="1" applyFont="1" applyFill="1" applyBorder="1" applyAlignment="1" applyProtection="1">
      <alignment horizontal="right" vertical="center"/>
    </xf>
    <xf numFmtId="0" fontId="12" fillId="0" borderId="8" xfId="0" applyNumberFormat="1" applyFont="1" applyBorder="1" applyAlignment="1" applyProtection="1">
      <alignment vertical="center"/>
    </xf>
    <xf numFmtId="0" fontId="12" fillId="0" borderId="25" xfId="0" applyNumberFormat="1" applyFont="1" applyBorder="1" applyAlignment="1" applyProtection="1">
      <alignment vertical="center"/>
    </xf>
    <xf numFmtId="0" fontId="82" fillId="0" borderId="44" xfId="0" applyFont="1" applyBorder="1" applyAlignment="1" applyProtection="1">
      <alignment vertical="center"/>
    </xf>
    <xf numFmtId="0" fontId="12" fillId="0" borderId="8" xfId="0" applyFont="1" applyBorder="1" applyProtection="1">
      <alignment vertical="center"/>
    </xf>
    <xf numFmtId="0" fontId="12" fillId="0" borderId="25" xfId="0" applyFont="1" applyBorder="1" applyProtection="1">
      <alignment vertical="center"/>
    </xf>
    <xf numFmtId="0" fontId="12" fillId="0" borderId="89" xfId="0" applyNumberFormat="1" applyFont="1" applyBorder="1" applyAlignment="1" applyProtection="1">
      <alignment vertical="center"/>
    </xf>
    <xf numFmtId="0" fontId="12" fillId="0" borderId="9" xfId="0" applyNumberFormat="1" applyFont="1" applyBorder="1" applyAlignment="1" applyProtection="1">
      <alignment vertical="center"/>
    </xf>
    <xf numFmtId="0" fontId="12" fillId="0" borderId="10" xfId="0" applyNumberFormat="1" applyFont="1" applyBorder="1" applyAlignment="1" applyProtection="1">
      <alignment vertical="center"/>
    </xf>
    <xf numFmtId="0" fontId="12" fillId="0" borderId="27" xfId="0" applyNumberFormat="1" applyFont="1" applyBorder="1" applyAlignment="1" applyProtection="1">
      <alignment vertical="center"/>
    </xf>
    <xf numFmtId="0" fontId="12" fillId="0" borderId="68" xfId="0" applyNumberFormat="1" applyFont="1" applyBorder="1" applyAlignment="1" applyProtection="1">
      <alignment vertical="center"/>
    </xf>
    <xf numFmtId="0" fontId="12" fillId="0" borderId="69" xfId="0" applyNumberFormat="1" applyFont="1" applyBorder="1" applyAlignment="1" applyProtection="1">
      <alignment vertical="center"/>
    </xf>
    <xf numFmtId="3" fontId="12" fillId="0" borderId="18" xfId="0" applyNumberFormat="1" applyFont="1" applyBorder="1" applyAlignment="1">
      <alignment horizontal="right" vertical="center" shrinkToFit="1"/>
    </xf>
    <xf numFmtId="0" fontId="0" fillId="0" borderId="18" xfId="0" applyBorder="1" applyAlignment="1">
      <alignment horizontal="right" vertical="center" shrinkToFit="1"/>
    </xf>
    <xf numFmtId="3" fontId="12" fillId="0" borderId="0" xfId="0" applyNumberFormat="1" applyFont="1" applyBorder="1" applyAlignment="1">
      <alignment vertical="center"/>
    </xf>
    <xf numFmtId="0" fontId="85" fillId="0" borderId="0" xfId="0" applyFont="1" applyBorder="1" applyAlignment="1">
      <alignment vertical="center"/>
    </xf>
    <xf numFmtId="3" fontId="12" fillId="0" borderId="15" xfId="0" applyNumberFormat="1" applyFont="1" applyBorder="1" applyAlignment="1">
      <alignment horizontal="right" vertical="center" shrinkToFit="1"/>
    </xf>
    <xf numFmtId="0" fontId="0" fillId="0" borderId="15" xfId="0" applyBorder="1" applyAlignment="1">
      <alignment horizontal="right" vertical="center" shrinkToFit="1"/>
    </xf>
    <xf numFmtId="3" fontId="0" fillId="0" borderId="0" xfId="0" applyNumberFormat="1" applyBorder="1" applyAlignment="1">
      <alignment vertical="center"/>
    </xf>
    <xf numFmtId="3" fontId="12" fillId="0" borderId="54" xfId="0" applyNumberFormat="1" applyFont="1" applyBorder="1">
      <alignment vertical="center"/>
    </xf>
    <xf numFmtId="3" fontId="81" fillId="0" borderId="43" xfId="0" applyNumberFormat="1" applyFont="1" applyBorder="1" applyAlignment="1">
      <alignment horizontal="right" vertical="center"/>
    </xf>
    <xf numFmtId="3" fontId="12" fillId="0" borderId="50" xfId="0" applyNumberFormat="1" applyFont="1" applyBorder="1" applyAlignment="1">
      <alignment horizontal="right" vertical="center" shrinkToFit="1"/>
    </xf>
    <xf numFmtId="0" fontId="0" fillId="0" borderId="50" xfId="0" applyBorder="1" applyAlignment="1">
      <alignment horizontal="right" vertical="center" shrinkToFit="1"/>
    </xf>
    <xf numFmtId="0" fontId="87" fillId="2" borderId="116" xfId="2" applyFont="1" applyFill="1" applyBorder="1" applyAlignment="1" applyProtection="1">
      <alignment vertical="top"/>
      <protection locked="0"/>
    </xf>
    <xf numFmtId="0" fontId="87" fillId="2" borderId="117" xfId="2" applyFont="1" applyFill="1" applyBorder="1" applyAlignment="1" applyProtection="1">
      <alignment vertical="top"/>
      <protection locked="0"/>
    </xf>
    <xf numFmtId="0" fontId="87" fillId="2" borderId="121" xfId="2" applyFont="1" applyFill="1" applyBorder="1" applyAlignment="1" applyProtection="1">
      <alignment vertical="top"/>
      <protection locked="0"/>
    </xf>
    <xf numFmtId="176" fontId="6" fillId="0" borderId="0" xfId="1" applyNumberFormat="1" applyFont="1" applyAlignment="1" applyProtection="1">
      <alignment horizontal="center" vertical="center"/>
    </xf>
    <xf numFmtId="3" fontId="12" fillId="0" borderId="77" xfId="0" applyNumberFormat="1" applyFont="1" applyBorder="1" applyAlignment="1">
      <alignment horizontal="right" vertical="center" shrinkToFit="1"/>
    </xf>
    <xf numFmtId="0" fontId="0" fillId="0" borderId="77" xfId="0" applyBorder="1" applyAlignment="1">
      <alignment horizontal="right" vertical="center" shrinkToFit="1"/>
    </xf>
    <xf numFmtId="3" fontId="12" fillId="0" borderId="23" xfId="0" applyNumberFormat="1" applyFont="1" applyBorder="1" applyAlignment="1">
      <alignment vertical="center"/>
    </xf>
    <xf numFmtId="3" fontId="0" fillId="0" borderId="113" xfId="0" applyNumberFormat="1" applyBorder="1" applyAlignment="1">
      <alignment vertical="center"/>
    </xf>
    <xf numFmtId="3" fontId="0" fillId="0" borderId="24" xfId="0" applyNumberFormat="1" applyBorder="1" applyAlignment="1">
      <alignment vertical="center"/>
    </xf>
    <xf numFmtId="3" fontId="12" fillId="0" borderId="51" xfId="0" applyNumberFormat="1" applyFont="1" applyBorder="1" applyAlignment="1">
      <alignment vertical="center"/>
    </xf>
    <xf numFmtId="3" fontId="0" fillId="0" borderId="122" xfId="0" applyNumberFormat="1" applyBorder="1" applyAlignment="1">
      <alignment vertical="center"/>
    </xf>
    <xf numFmtId="3" fontId="0" fillId="0" borderId="109" xfId="0" applyNumberFormat="1" applyBorder="1" applyAlignment="1">
      <alignment vertical="center"/>
    </xf>
    <xf numFmtId="3" fontId="12" fillId="0" borderId="77" xfId="0" applyNumberFormat="1" applyFont="1" applyBorder="1" applyAlignment="1">
      <alignment vertical="center"/>
    </xf>
    <xf numFmtId="3" fontId="0" fillId="0" borderId="77" xfId="0" applyNumberFormat="1" applyBorder="1" applyAlignment="1">
      <alignment vertical="center"/>
    </xf>
    <xf numFmtId="3" fontId="12" fillId="0" borderId="77" xfId="0" applyNumberFormat="1" applyFont="1" applyBorder="1" applyAlignment="1">
      <alignment vertical="center" shrinkToFit="1"/>
    </xf>
    <xf numFmtId="0" fontId="0" fillId="0" borderId="77" xfId="0" applyBorder="1" applyAlignment="1">
      <alignment vertical="center" shrinkToFit="1"/>
    </xf>
    <xf numFmtId="0" fontId="85" fillId="0" borderId="22" xfId="0" applyFont="1" applyBorder="1" applyAlignment="1" applyProtection="1">
      <alignment vertical="center"/>
      <protection locked="0"/>
    </xf>
    <xf numFmtId="0" fontId="0" fillId="0" borderId="21" xfId="0" applyBorder="1" applyAlignment="1" applyProtection="1">
      <alignment vertical="center"/>
      <protection locked="0"/>
    </xf>
    <xf numFmtId="3" fontId="12" fillId="0" borderId="21" xfId="0" applyNumberFormat="1" applyFont="1" applyBorder="1" applyAlignment="1">
      <alignment vertical="center"/>
    </xf>
    <xf numFmtId="3" fontId="0" fillId="0" borderId="22" xfId="0" applyNumberFormat="1" applyBorder="1" applyAlignment="1">
      <alignment vertical="center"/>
    </xf>
    <xf numFmtId="0" fontId="12" fillId="0" borderId="22" xfId="0" applyNumberFormat="1" applyFont="1" applyBorder="1" applyAlignment="1">
      <alignment vertical="center" shrinkToFit="1"/>
    </xf>
    <xf numFmtId="0" fontId="85" fillId="0" borderId="15" xfId="0" applyNumberFormat="1" applyFont="1" applyBorder="1" applyAlignment="1">
      <alignment vertical="center" shrinkToFit="1"/>
    </xf>
    <xf numFmtId="0" fontId="85" fillId="0" borderId="21" xfId="0" applyNumberFormat="1" applyFont="1" applyBorder="1" applyAlignment="1">
      <alignment vertical="center" shrinkToFit="1"/>
    </xf>
    <xf numFmtId="3" fontId="12" fillId="0" borderId="118" xfId="0" applyNumberFormat="1" applyFont="1" applyBorder="1" applyAlignment="1">
      <alignment vertical="center"/>
    </xf>
    <xf numFmtId="3" fontId="0" fillId="0" borderId="118" xfId="0" applyNumberFormat="1" applyBorder="1" applyAlignment="1">
      <alignment vertical="center"/>
    </xf>
    <xf numFmtId="3" fontId="0" fillId="0" borderId="26" xfId="0" applyNumberFormat="1" applyBorder="1" applyAlignment="1">
      <alignment vertical="center"/>
    </xf>
    <xf numFmtId="4" fontId="12" fillId="0" borderId="77" xfId="0" applyNumberFormat="1" applyFont="1" applyBorder="1" applyAlignment="1">
      <alignment horizontal="center" vertical="center"/>
    </xf>
    <xf numFmtId="4" fontId="0" fillId="0" borderId="77" xfId="0" applyNumberFormat="1" applyBorder="1" applyAlignment="1">
      <alignment horizontal="center" vertical="center"/>
    </xf>
    <xf numFmtId="4" fontId="12" fillId="0" borderId="23" xfId="0" applyNumberFormat="1" applyFont="1" applyBorder="1" applyAlignment="1">
      <alignment horizontal="center" vertical="center"/>
    </xf>
    <xf numFmtId="4" fontId="0" fillId="0" borderId="113" xfId="0" applyNumberFormat="1" applyBorder="1" applyAlignment="1">
      <alignment horizontal="center" vertical="center"/>
    </xf>
    <xf numFmtId="4" fontId="0" fillId="0" borderId="24" xfId="0" applyNumberFormat="1" applyBorder="1" applyAlignment="1">
      <alignment horizontal="center" vertical="center"/>
    </xf>
    <xf numFmtId="3" fontId="12" fillId="0" borderId="24" xfId="0" applyNumberFormat="1" applyFont="1" applyBorder="1" applyAlignment="1">
      <alignment horizontal="right" vertical="center" shrinkToFit="1"/>
    </xf>
    <xf numFmtId="0" fontId="0" fillId="0" borderId="18" xfId="0" applyBorder="1" applyAlignment="1">
      <alignment horizontal="right" vertical="center" shrinkToFit="1"/>
    </xf>
    <xf numFmtId="3" fontId="12" fillId="0" borderId="103" xfId="0" quotePrefix="1" applyNumberFormat="1" applyFont="1" applyBorder="1" applyAlignment="1">
      <alignment horizontal="center" vertical="top" wrapText="1"/>
    </xf>
    <xf numFmtId="0" fontId="0" fillId="0" borderId="8" xfId="0" applyBorder="1" applyAlignment="1">
      <alignment horizontal="center" vertical="top" wrapText="1"/>
    </xf>
    <xf numFmtId="3" fontId="17" fillId="0" borderId="148" xfId="0" quotePrefix="1" applyNumberFormat="1" applyFont="1" applyBorder="1" applyAlignment="1">
      <alignment vertical="center" shrinkToFit="1"/>
    </xf>
    <xf numFmtId="3" fontId="23" fillId="0" borderId="149" xfId="0" applyNumberFormat="1" applyFont="1" applyBorder="1" applyAlignment="1">
      <alignment vertical="center" shrinkToFit="1"/>
    </xf>
    <xf numFmtId="3" fontId="23" fillId="0" borderId="150" xfId="0" applyNumberFormat="1" applyFont="1" applyBorder="1" applyAlignment="1">
      <alignment vertical="center" shrinkToFit="1"/>
    </xf>
    <xf numFmtId="0" fontId="20" fillId="0" borderId="151" xfId="0" applyFont="1" applyBorder="1" applyAlignment="1">
      <alignment vertical="center" shrinkToFit="1"/>
    </xf>
    <xf numFmtId="0" fontId="20" fillId="0" borderId="152" xfId="0" applyFont="1" applyBorder="1" applyAlignment="1">
      <alignment vertical="center" shrinkToFit="1"/>
    </xf>
    <xf numFmtId="0" fontId="20" fillId="0" borderId="153" xfId="0" applyFont="1" applyBorder="1" applyAlignment="1">
      <alignment vertical="center" shrinkToFit="1"/>
    </xf>
    <xf numFmtId="3" fontId="12" fillId="0" borderId="22" xfId="0" applyNumberFormat="1" applyFont="1" applyBorder="1" applyAlignment="1">
      <alignment vertical="center"/>
    </xf>
    <xf numFmtId="3" fontId="0" fillId="0" borderId="15" xfId="0" applyNumberFormat="1" applyBorder="1" applyAlignment="1">
      <alignment vertical="center"/>
    </xf>
    <xf numFmtId="3" fontId="0" fillId="0" borderId="21" xfId="0" applyNumberFormat="1" applyBorder="1" applyAlignment="1">
      <alignment vertical="center"/>
    </xf>
    <xf numFmtId="3" fontId="12" fillId="0" borderId="50" xfId="0" applyNumberFormat="1" applyFont="1" applyBorder="1" applyAlignment="1">
      <alignment vertical="center"/>
    </xf>
    <xf numFmtId="3" fontId="0" fillId="0" borderId="50" xfId="0" applyNumberFormat="1" applyBorder="1" applyAlignment="1">
      <alignment vertical="center"/>
    </xf>
    <xf numFmtId="3" fontId="12" fillId="0" borderId="0" xfId="0" applyNumberFormat="1" applyFont="1" applyBorder="1" applyAlignment="1">
      <alignment horizontal="right" vertical="center" shrinkToFit="1"/>
    </xf>
    <xf numFmtId="0" fontId="0" fillId="0" borderId="0" xfId="0" applyBorder="1" applyAlignment="1">
      <alignment horizontal="right" vertical="center" shrinkToFit="1"/>
    </xf>
    <xf numFmtId="0" fontId="0" fillId="0" borderId="25" xfId="0" applyBorder="1" applyAlignment="1">
      <alignment horizontal="right" vertical="center" shrinkToFit="1"/>
    </xf>
    <xf numFmtId="3" fontId="17" fillId="0" borderId="0" xfId="0" quotePrefix="1" applyNumberFormat="1" applyFont="1" applyAlignment="1">
      <alignment vertical="center" shrinkToFit="1"/>
    </xf>
    <xf numFmtId="3" fontId="23" fillId="0" borderId="0" xfId="0" applyNumberFormat="1" applyFont="1" applyAlignment="1">
      <alignment vertical="center" shrinkToFit="1"/>
    </xf>
    <xf numFmtId="3" fontId="12" fillId="0" borderId="22" xfId="0" applyNumberFormat="1" applyFont="1" applyBorder="1" applyAlignment="1">
      <alignment horizontal="center" vertical="center"/>
    </xf>
    <xf numFmtId="0" fontId="0" fillId="0" borderId="21" xfId="0" applyBorder="1" applyAlignment="1">
      <alignment horizontal="center" vertical="center"/>
    </xf>
    <xf numFmtId="3" fontId="12" fillId="0" borderId="0" xfId="0" quotePrefix="1" applyNumberFormat="1" applyFont="1" applyAlignment="1">
      <alignment vertical="center" shrinkToFit="1"/>
    </xf>
    <xf numFmtId="3" fontId="8" fillId="0" borderId="0" xfId="0" applyNumberFormat="1" applyFont="1" applyAlignment="1">
      <alignment vertical="center" shrinkToFit="1"/>
    </xf>
    <xf numFmtId="3" fontId="12" fillId="0" borderId="26" xfId="0" applyNumberFormat="1" applyFont="1" applyBorder="1" applyAlignment="1">
      <alignment horizontal="center" vertical="center" shrinkToFit="1"/>
    </xf>
    <xf numFmtId="0" fontId="0" fillId="0" borderId="0" xfId="0" applyAlignment="1">
      <alignment horizontal="center" vertical="center" shrinkToFit="1"/>
    </xf>
    <xf numFmtId="3" fontId="12" fillId="0" borderId="24" xfId="0" applyNumberFormat="1" applyFont="1" applyBorder="1" applyAlignment="1">
      <alignment vertical="center"/>
    </xf>
    <xf numFmtId="3" fontId="0" fillId="0" borderId="18" xfId="0" applyNumberFormat="1" applyBorder="1" applyAlignment="1">
      <alignment vertical="center"/>
    </xf>
    <xf numFmtId="3" fontId="0" fillId="0" borderId="23" xfId="0" applyNumberFormat="1" applyBorder="1" applyAlignment="1">
      <alignment vertical="center"/>
    </xf>
    <xf numFmtId="3" fontId="12" fillId="0" borderId="56" xfId="0" applyNumberFormat="1" applyFont="1" applyBorder="1" applyAlignment="1">
      <alignment vertical="center"/>
    </xf>
    <xf numFmtId="0" fontId="0" fillId="0" borderId="57" xfId="0" applyBorder="1" applyAlignment="1">
      <alignment vertical="center"/>
    </xf>
    <xf numFmtId="0" fontId="0" fillId="0" borderId="58" xfId="0" applyBorder="1" applyAlignment="1">
      <alignment vertical="center"/>
    </xf>
    <xf numFmtId="3" fontId="12" fillId="0" borderId="1" xfId="0" applyNumberFormat="1" applyFont="1" applyBorder="1" applyAlignment="1">
      <alignment vertical="center"/>
    </xf>
    <xf numFmtId="3" fontId="0" fillId="0" borderId="2" xfId="0" applyNumberFormat="1" applyBorder="1" applyAlignment="1">
      <alignment vertical="center"/>
    </xf>
    <xf numFmtId="3" fontId="0" fillId="0" borderId="3" xfId="0" applyNumberFormat="1" applyBorder="1" applyAlignment="1">
      <alignment vertical="center"/>
    </xf>
    <xf numFmtId="3" fontId="12" fillId="0" borderId="109" xfId="0" applyNumberFormat="1" applyFont="1" applyBorder="1" applyAlignment="1">
      <alignment vertical="center"/>
    </xf>
    <xf numFmtId="3" fontId="0" fillId="0" borderId="51" xfId="0" applyNumberFormat="1" applyBorder="1" applyAlignment="1">
      <alignment vertical="center"/>
    </xf>
    <xf numFmtId="0" fontId="0" fillId="0" borderId="15" xfId="0" applyBorder="1" applyAlignment="1">
      <alignment vertical="center"/>
    </xf>
    <xf numFmtId="0" fontId="0" fillId="0" borderId="21" xfId="0" applyBorder="1" applyAlignment="1">
      <alignment vertical="center"/>
    </xf>
    <xf numFmtId="3" fontId="12" fillId="0" borderId="18" xfId="0" applyNumberFormat="1" applyFont="1" applyBorder="1" applyAlignment="1">
      <alignment horizontal="right" vertical="center" shrinkToFit="1"/>
    </xf>
    <xf numFmtId="0" fontId="0" fillId="0" borderId="23" xfId="0" applyBorder="1" applyAlignment="1">
      <alignment horizontal="right" vertical="center" shrinkToFit="1"/>
    </xf>
    <xf numFmtId="3" fontId="12" fillId="0" borderId="0" xfId="0" applyNumberFormat="1" applyFont="1" applyAlignment="1">
      <alignment vertical="center" shrinkToFit="1"/>
    </xf>
    <xf numFmtId="3" fontId="21" fillId="0" borderId="0" xfId="0" quotePrefix="1" applyNumberFormat="1" applyFont="1" applyAlignment="1">
      <alignment vertical="center" shrinkToFit="1"/>
    </xf>
    <xf numFmtId="3" fontId="46" fillId="0" borderId="0" xfId="0" applyNumberFormat="1" applyFont="1" applyAlignment="1">
      <alignment vertical="center" shrinkToFit="1"/>
    </xf>
    <xf numFmtId="3" fontId="12" fillId="3" borderId="22" xfId="0" applyNumberFormat="1" applyFont="1" applyFill="1" applyBorder="1" applyAlignment="1" applyProtection="1">
      <alignment vertical="center"/>
    </xf>
    <xf numFmtId="3" fontId="0" fillId="3" borderId="15" xfId="0" applyNumberFormat="1" applyFill="1" applyBorder="1" applyAlignment="1" applyProtection="1">
      <alignment vertical="center"/>
    </xf>
    <xf numFmtId="3" fontId="0" fillId="3" borderId="21" xfId="0" applyNumberFormat="1" applyFill="1" applyBorder="1" applyAlignment="1" applyProtection="1">
      <alignment vertical="center"/>
    </xf>
    <xf numFmtId="3" fontId="12" fillId="2" borderId="57" xfId="0" applyNumberFormat="1" applyFont="1" applyFill="1" applyBorder="1" applyAlignment="1" applyProtection="1">
      <alignment vertical="center"/>
      <protection locked="0"/>
    </xf>
    <xf numFmtId="3" fontId="0" fillId="2" borderId="57" xfId="0" applyNumberFormat="1" applyFill="1" applyBorder="1" applyAlignment="1" applyProtection="1">
      <alignment vertical="center"/>
      <protection locked="0"/>
    </xf>
    <xf numFmtId="3" fontId="0" fillId="2" borderId="58" xfId="0" applyNumberFormat="1" applyFill="1" applyBorder="1" applyAlignment="1" applyProtection="1">
      <alignment vertical="center"/>
      <protection locked="0"/>
    </xf>
    <xf numFmtId="3" fontId="12" fillId="2" borderId="43" xfId="0" applyNumberFormat="1" applyFont="1" applyFill="1" applyBorder="1" applyAlignment="1" applyProtection="1">
      <alignment vertical="center"/>
      <protection locked="0"/>
    </xf>
    <xf numFmtId="3" fontId="0" fillId="2" borderId="43" xfId="0" applyNumberFormat="1" applyFill="1" applyBorder="1" applyAlignment="1" applyProtection="1">
      <alignment vertical="center"/>
      <protection locked="0"/>
    </xf>
    <xf numFmtId="3" fontId="0" fillId="2" borderId="61" xfId="0" applyNumberFormat="1" applyFill="1" applyBorder="1" applyAlignment="1" applyProtection="1">
      <alignment vertical="center"/>
      <protection locked="0"/>
    </xf>
    <xf numFmtId="3" fontId="12" fillId="2" borderId="56" xfId="0" applyNumberFormat="1" applyFont="1" applyFill="1" applyBorder="1" applyAlignment="1" applyProtection="1">
      <alignment vertical="center"/>
      <protection locked="0"/>
    </xf>
    <xf numFmtId="3" fontId="19" fillId="0" borderId="59" xfId="0" applyNumberFormat="1" applyFont="1" applyBorder="1" applyAlignment="1" applyProtection="1">
      <alignment vertical="center"/>
      <protection locked="0"/>
    </xf>
    <xf numFmtId="0" fontId="20" fillId="0" borderId="57" xfId="0" applyFont="1" applyBorder="1" applyAlignment="1" applyProtection="1">
      <alignment vertical="center"/>
      <protection locked="0"/>
    </xf>
    <xf numFmtId="0" fontId="20" fillId="0" borderId="60" xfId="0" applyFont="1" applyBorder="1" applyAlignment="1" applyProtection="1">
      <alignment vertical="center"/>
      <protection locked="0"/>
    </xf>
    <xf numFmtId="3" fontId="12" fillId="2" borderId="45" xfId="0" applyNumberFormat="1" applyFont="1" applyFill="1" applyBorder="1" applyAlignment="1" applyProtection="1">
      <alignment vertical="center"/>
      <protection locked="0"/>
    </xf>
    <xf numFmtId="3" fontId="0" fillId="2" borderId="46" xfId="0" applyNumberFormat="1" applyFill="1" applyBorder="1" applyAlignment="1" applyProtection="1">
      <alignment vertical="center"/>
      <protection locked="0"/>
    </xf>
    <xf numFmtId="3" fontId="0" fillId="2" borderId="55" xfId="0" applyNumberFormat="1" applyFill="1" applyBorder="1" applyAlignment="1" applyProtection="1">
      <alignment vertical="center"/>
      <protection locked="0"/>
    </xf>
    <xf numFmtId="3" fontId="19" fillId="0" borderId="65" xfId="0" applyNumberFormat="1" applyFont="1" applyBorder="1" applyAlignment="1" applyProtection="1">
      <alignment vertical="center"/>
      <protection locked="0"/>
    </xf>
    <xf numFmtId="0" fontId="20" fillId="0" borderId="46" xfId="0" applyFont="1" applyBorder="1" applyAlignment="1" applyProtection="1">
      <alignment vertical="center"/>
      <protection locked="0"/>
    </xf>
    <xf numFmtId="0" fontId="20" fillId="0" borderId="47" xfId="0" applyFont="1" applyBorder="1" applyAlignment="1" applyProtection="1">
      <alignment vertical="center"/>
      <protection locked="0"/>
    </xf>
    <xf numFmtId="3" fontId="12" fillId="0" borderId="8" xfId="0" quotePrefix="1" applyNumberFormat="1" applyFont="1" applyBorder="1" applyAlignment="1">
      <alignment horizontal="right" vertical="center" shrinkToFit="1"/>
    </xf>
    <xf numFmtId="3" fontId="21" fillId="0" borderId="0" xfId="0" applyNumberFormat="1" applyFont="1" applyAlignment="1">
      <alignment vertical="center" shrinkToFit="1"/>
    </xf>
    <xf numFmtId="3" fontId="19" fillId="0" borderId="62" xfId="0" applyNumberFormat="1" applyFont="1" applyBorder="1" applyAlignment="1" applyProtection="1">
      <alignment vertical="center"/>
      <protection locked="0"/>
    </xf>
    <xf numFmtId="0" fontId="20" fillId="0" borderId="43" xfId="0" applyFont="1" applyBorder="1" applyAlignment="1" applyProtection="1">
      <alignment vertical="center"/>
      <protection locked="0"/>
    </xf>
    <xf numFmtId="0" fontId="20" fillId="0" borderId="44" xfId="0" applyFont="1" applyBorder="1" applyAlignment="1" applyProtection="1">
      <alignment vertical="center"/>
      <protection locked="0"/>
    </xf>
    <xf numFmtId="3" fontId="12" fillId="2" borderId="42" xfId="0" applyNumberFormat="1" applyFont="1" applyFill="1" applyBorder="1" applyAlignment="1" applyProtection="1">
      <alignment vertical="center"/>
      <protection locked="0"/>
    </xf>
    <xf numFmtId="3" fontId="12" fillId="3" borderId="109" xfId="0" applyNumberFormat="1" applyFont="1" applyFill="1" applyBorder="1" applyAlignment="1" applyProtection="1">
      <alignment vertical="center"/>
    </xf>
    <xf numFmtId="3" fontId="0" fillId="3" borderId="50" xfId="0" applyNumberFormat="1" applyFill="1" applyBorder="1" applyAlignment="1" applyProtection="1">
      <alignment vertical="center"/>
    </xf>
    <xf numFmtId="3" fontId="0" fillId="3" borderId="51" xfId="0" applyNumberFormat="1" applyFill="1" applyBorder="1" applyAlignment="1" applyProtection="1">
      <alignment vertical="center"/>
    </xf>
    <xf numFmtId="3" fontId="12" fillId="2" borderId="22" xfId="0" applyNumberFormat="1" applyFont="1" applyFill="1" applyBorder="1" applyAlignment="1" applyProtection="1">
      <alignment vertical="center"/>
      <protection locked="0"/>
    </xf>
    <xf numFmtId="3" fontId="0" fillId="2" borderId="15" xfId="0" applyNumberFormat="1" applyFill="1" applyBorder="1" applyAlignment="1" applyProtection="1">
      <alignment vertical="center"/>
      <protection locked="0"/>
    </xf>
    <xf numFmtId="3" fontId="0" fillId="2" borderId="38" xfId="0" applyNumberFormat="1" applyFill="1" applyBorder="1" applyAlignment="1" applyProtection="1">
      <alignment vertical="center"/>
      <protection locked="0"/>
    </xf>
    <xf numFmtId="3" fontId="12" fillId="3" borderId="20" xfId="0" applyNumberFormat="1" applyFont="1" applyFill="1" applyBorder="1" applyAlignment="1" applyProtection="1">
      <alignment vertical="center"/>
    </xf>
    <xf numFmtId="3" fontId="0" fillId="3" borderId="12" xfId="0" applyNumberFormat="1" applyFill="1" applyBorder="1" applyAlignment="1" applyProtection="1">
      <alignment vertical="center"/>
    </xf>
    <xf numFmtId="3" fontId="0" fillId="3" borderId="19" xfId="0" applyNumberFormat="1" applyFill="1" applyBorder="1" applyAlignment="1" applyProtection="1">
      <alignment vertical="center"/>
    </xf>
    <xf numFmtId="3" fontId="12" fillId="2" borderId="104" xfId="0" applyNumberFormat="1" applyFont="1" applyFill="1" applyBorder="1" applyAlignment="1" applyProtection="1">
      <alignment vertical="center"/>
      <protection locked="0"/>
    </xf>
    <xf numFmtId="3" fontId="0" fillId="2" borderId="94" xfId="0" applyNumberFormat="1" applyFill="1" applyBorder="1" applyAlignment="1" applyProtection="1">
      <alignment vertical="center"/>
      <protection locked="0"/>
    </xf>
    <xf numFmtId="3" fontId="0" fillId="2" borderId="101" xfId="0" applyNumberFormat="1" applyFill="1" applyBorder="1" applyAlignment="1" applyProtection="1">
      <alignment vertical="center"/>
      <protection locked="0"/>
    </xf>
    <xf numFmtId="3" fontId="19" fillId="0" borderId="87" xfId="0" applyNumberFormat="1" applyFont="1" applyBorder="1" applyAlignment="1" applyProtection="1">
      <alignment vertical="center"/>
      <protection locked="0"/>
    </xf>
    <xf numFmtId="0" fontId="20" fillId="0" borderId="15" xfId="0" applyFont="1" applyBorder="1" applyAlignment="1" applyProtection="1">
      <alignment vertical="center"/>
      <protection locked="0"/>
    </xf>
    <xf numFmtId="0" fontId="20" fillId="0" borderId="16" xfId="0" applyFont="1" applyBorder="1" applyAlignment="1" applyProtection="1">
      <alignment vertical="center"/>
      <protection locked="0"/>
    </xf>
    <xf numFmtId="0" fontId="20" fillId="0" borderId="38" xfId="0" applyFont="1" applyBorder="1" applyAlignment="1" applyProtection="1">
      <alignment vertical="center"/>
      <protection locked="0"/>
    </xf>
    <xf numFmtId="3" fontId="19" fillId="0" borderId="32" xfId="0" applyNumberFormat="1" applyFont="1" applyBorder="1" applyAlignment="1" applyProtection="1">
      <alignment vertical="center"/>
      <protection locked="0"/>
    </xf>
    <xf numFmtId="0" fontId="20" fillId="0" borderId="33" xfId="0" applyFont="1" applyBorder="1" applyAlignment="1" applyProtection="1">
      <alignment vertical="center"/>
      <protection locked="0"/>
    </xf>
    <xf numFmtId="3" fontId="19" fillId="0" borderId="33" xfId="0" applyNumberFormat="1" applyFont="1" applyBorder="1" applyAlignment="1" applyProtection="1">
      <alignment vertical="center"/>
      <protection locked="0"/>
    </xf>
    <xf numFmtId="0" fontId="20" fillId="0" borderId="34" xfId="0" applyFont="1" applyBorder="1" applyAlignment="1" applyProtection="1">
      <alignment vertical="center"/>
      <protection locked="0"/>
    </xf>
    <xf numFmtId="3" fontId="19" fillId="0" borderId="45" xfId="0" applyNumberFormat="1" applyFont="1" applyBorder="1" applyAlignment="1" applyProtection="1">
      <alignment vertical="center"/>
      <protection locked="0"/>
    </xf>
    <xf numFmtId="0" fontId="20" fillId="0" borderId="55" xfId="0" applyFont="1" applyBorder="1" applyAlignment="1" applyProtection="1">
      <alignment vertical="center"/>
      <protection locked="0"/>
    </xf>
    <xf numFmtId="3" fontId="15" fillId="3" borderId="108" xfId="0" applyNumberFormat="1" applyFont="1" applyFill="1" applyBorder="1" applyAlignment="1">
      <alignment horizontal="center" vertical="center"/>
    </xf>
    <xf numFmtId="0" fontId="14" fillId="3" borderId="108" xfId="0" applyFont="1" applyFill="1" applyBorder="1" applyAlignment="1">
      <alignment horizontal="center" vertical="center"/>
    </xf>
    <xf numFmtId="0" fontId="14" fillId="3" borderId="107" xfId="0" applyFont="1" applyFill="1" applyBorder="1" applyAlignment="1">
      <alignment horizontal="center" vertical="center"/>
    </xf>
    <xf numFmtId="176" fontId="12" fillId="0" borderId="0" xfId="0" applyNumberFormat="1" applyFont="1" applyAlignment="1">
      <alignment horizontal="right" vertical="center"/>
    </xf>
    <xf numFmtId="176" fontId="8" fillId="0" borderId="0" xfId="0" applyNumberFormat="1" applyFont="1" applyAlignment="1">
      <alignment horizontal="right" vertical="center"/>
    </xf>
    <xf numFmtId="3" fontId="12" fillId="0" borderId="0" xfId="0" applyNumberFormat="1" applyFont="1" applyBorder="1" applyAlignment="1" applyProtection="1">
      <alignment vertical="center" shrinkToFit="1"/>
      <protection locked="0"/>
    </xf>
    <xf numFmtId="3" fontId="8" fillId="0" borderId="0" xfId="0" applyNumberFormat="1" applyFont="1" applyBorder="1" applyAlignment="1" applyProtection="1">
      <alignment vertical="center" shrinkToFit="1"/>
      <protection locked="0"/>
    </xf>
    <xf numFmtId="3" fontId="8" fillId="0" borderId="83" xfId="0" applyNumberFormat="1" applyFont="1" applyBorder="1" applyAlignment="1" applyProtection="1">
      <alignment vertical="center" shrinkToFit="1"/>
      <protection locked="0"/>
    </xf>
    <xf numFmtId="3" fontId="15" fillId="0" borderId="0" xfId="0" applyNumberFormat="1" applyFont="1" applyAlignment="1">
      <alignment vertical="center" shrinkToFit="1"/>
    </xf>
    <xf numFmtId="3" fontId="16" fillId="0" borderId="0" xfId="0" applyNumberFormat="1" applyFont="1" applyAlignment="1">
      <alignment vertical="center" shrinkToFit="1"/>
    </xf>
    <xf numFmtId="3" fontId="12" fillId="0" borderId="85" xfId="0" applyNumberFormat="1" applyFont="1" applyBorder="1" applyAlignment="1" applyProtection="1">
      <alignment vertical="center" shrinkToFit="1"/>
      <protection locked="0"/>
    </xf>
    <xf numFmtId="3" fontId="8" fillId="0" borderId="85" xfId="0" applyNumberFormat="1" applyFont="1" applyBorder="1" applyAlignment="1" applyProtection="1">
      <alignment vertical="center" shrinkToFit="1"/>
      <protection locked="0"/>
    </xf>
    <xf numFmtId="3" fontId="8" fillId="0" borderId="86" xfId="0" applyNumberFormat="1" applyFont="1" applyBorder="1" applyAlignment="1" applyProtection="1">
      <alignment vertical="center" shrinkToFit="1"/>
      <protection locked="0"/>
    </xf>
    <xf numFmtId="0" fontId="0" fillId="2" borderId="15" xfId="0" applyFill="1" applyBorder="1" applyAlignment="1" applyProtection="1">
      <alignment vertical="center"/>
      <protection locked="0"/>
    </xf>
    <xf numFmtId="0" fontId="0" fillId="2" borderId="38" xfId="0" applyFill="1" applyBorder="1" applyAlignment="1" applyProtection="1">
      <alignment vertical="center"/>
      <protection locked="0"/>
    </xf>
    <xf numFmtId="3" fontId="12" fillId="2" borderId="95" xfId="0" applyNumberFormat="1" applyFont="1" applyFill="1" applyBorder="1" applyAlignment="1" applyProtection="1">
      <alignment vertical="center"/>
      <protection locked="0"/>
    </xf>
    <xf numFmtId="3" fontId="0" fillId="2" borderId="90" xfId="0" applyNumberFormat="1" applyFill="1" applyBorder="1" applyAlignment="1" applyProtection="1">
      <alignment vertical="center"/>
      <protection locked="0"/>
    </xf>
    <xf numFmtId="3" fontId="0" fillId="2" borderId="96" xfId="0" applyNumberFormat="1" applyFill="1" applyBorder="1" applyAlignment="1" applyProtection="1">
      <alignment vertical="center"/>
      <protection locked="0"/>
    </xf>
    <xf numFmtId="3" fontId="21" fillId="0" borderId="57" xfId="0" applyNumberFormat="1" applyFont="1" applyBorder="1" applyAlignment="1">
      <alignment vertical="center" shrinkToFit="1"/>
    </xf>
    <xf numFmtId="0" fontId="27" fillId="0" borderId="58" xfId="0" applyFont="1" applyBorder="1" applyAlignment="1">
      <alignment vertical="center" shrinkToFit="1"/>
    </xf>
    <xf numFmtId="3" fontId="19" fillId="0" borderId="106" xfId="0" applyNumberFormat="1" applyFont="1" applyBorder="1" applyAlignment="1" applyProtection="1">
      <alignment vertical="center" shrinkToFit="1"/>
      <protection locked="0"/>
    </xf>
    <xf numFmtId="0" fontId="20" fillId="0" borderId="90" xfId="0" applyFont="1" applyBorder="1" applyAlignment="1" applyProtection="1">
      <alignment vertical="center" shrinkToFit="1"/>
      <protection locked="0"/>
    </xf>
    <xf numFmtId="0" fontId="20" fillId="0" borderId="97" xfId="0" applyFont="1" applyBorder="1" applyAlignment="1" applyProtection="1">
      <alignment vertical="center" shrinkToFit="1"/>
      <protection locked="0"/>
    </xf>
    <xf numFmtId="3" fontId="21" fillId="0" borderId="43" xfId="0" applyNumberFormat="1" applyFont="1" applyBorder="1" applyAlignment="1">
      <alignment vertical="center" shrinkToFit="1"/>
    </xf>
    <xf numFmtId="0" fontId="27" fillId="0" borderId="61" xfId="0" applyFont="1" applyBorder="1" applyAlignment="1">
      <alignment vertical="center" shrinkToFit="1"/>
    </xf>
    <xf numFmtId="3" fontId="19" fillId="0" borderId="62" xfId="0" applyNumberFormat="1" applyFont="1" applyBorder="1" applyAlignment="1" applyProtection="1">
      <alignment vertical="center" shrinkToFit="1"/>
      <protection locked="0"/>
    </xf>
    <xf numFmtId="0" fontId="20" fillId="0" borderId="43" xfId="0" applyFont="1" applyBorder="1" applyAlignment="1" applyProtection="1">
      <alignment vertical="center" shrinkToFit="1"/>
      <protection locked="0"/>
    </xf>
    <xf numFmtId="0" fontId="20" fillId="0" borderId="44" xfId="0" applyFont="1" applyBorder="1" applyAlignment="1" applyProtection="1">
      <alignment vertical="center" shrinkToFit="1"/>
      <protection locked="0"/>
    </xf>
    <xf numFmtId="3" fontId="21" fillId="0" borderId="46" xfId="0" applyNumberFormat="1" applyFont="1" applyBorder="1" applyAlignment="1">
      <alignment vertical="center" shrinkToFit="1"/>
    </xf>
    <xf numFmtId="0" fontId="27" fillId="0" borderId="55" xfId="0" applyFont="1" applyBorder="1" applyAlignment="1">
      <alignment vertical="center" shrinkToFit="1"/>
    </xf>
    <xf numFmtId="3" fontId="19" fillId="0" borderId="65" xfId="0" applyNumberFormat="1" applyFont="1" applyBorder="1" applyAlignment="1" applyProtection="1">
      <alignment vertical="center" shrinkToFit="1"/>
      <protection locked="0"/>
    </xf>
    <xf numFmtId="0" fontId="20" fillId="0" borderId="46" xfId="0" applyFont="1" applyBorder="1" applyAlignment="1" applyProtection="1">
      <alignment vertical="center" shrinkToFit="1"/>
      <protection locked="0"/>
    </xf>
    <xf numFmtId="0" fontId="20" fillId="0" borderId="47" xfId="0" applyFont="1" applyBorder="1" applyAlignment="1" applyProtection="1">
      <alignment vertical="center" shrinkToFit="1"/>
      <protection locked="0"/>
    </xf>
    <xf numFmtId="3" fontId="12" fillId="0" borderId="80" xfId="0" applyNumberFormat="1" applyFont="1" applyBorder="1" applyAlignment="1" applyProtection="1">
      <alignment vertical="center" shrinkToFit="1"/>
      <protection locked="0"/>
    </xf>
    <xf numFmtId="3" fontId="8" fillId="0" borderId="80" xfId="0" applyNumberFormat="1" applyFont="1" applyBorder="1" applyAlignment="1" applyProtection="1">
      <alignment vertical="center" shrinkToFit="1"/>
      <protection locked="0"/>
    </xf>
    <xf numFmtId="3" fontId="8" fillId="0" borderId="81" xfId="0" applyNumberFormat="1" applyFont="1" applyBorder="1" applyAlignment="1" applyProtection="1">
      <alignment vertical="center" shrinkToFit="1"/>
      <protection locked="0"/>
    </xf>
    <xf numFmtId="0" fontId="0" fillId="2" borderId="57" xfId="0" applyFill="1" applyBorder="1" applyAlignment="1" applyProtection="1">
      <alignment vertical="center"/>
      <protection locked="0"/>
    </xf>
    <xf numFmtId="0" fontId="0" fillId="2" borderId="58" xfId="0" applyFill="1" applyBorder="1" applyAlignment="1" applyProtection="1">
      <alignment vertical="center"/>
      <protection locked="0"/>
    </xf>
    <xf numFmtId="3" fontId="15" fillId="2" borderId="32" xfId="0" applyNumberFormat="1" applyFont="1" applyFill="1" applyBorder="1" applyAlignment="1" applyProtection="1">
      <alignment horizontal="center" vertical="center" shrinkToFit="1"/>
      <protection locked="0"/>
    </xf>
    <xf numFmtId="0" fontId="15" fillId="2" borderId="33" xfId="0" applyFont="1" applyFill="1" applyBorder="1" applyAlignment="1" applyProtection="1">
      <alignment horizontal="center" vertical="center" shrinkToFit="1"/>
      <protection locked="0"/>
    </xf>
    <xf numFmtId="0" fontId="17" fillId="0" borderId="32" xfId="0" applyNumberFormat="1" applyFont="1" applyBorder="1" applyAlignment="1" applyProtection="1">
      <alignment horizontal="center" vertical="center"/>
      <protection locked="0"/>
    </xf>
    <xf numFmtId="0" fontId="18" fillId="0" borderId="33" xfId="0" applyFont="1" applyBorder="1" applyAlignment="1" applyProtection="1">
      <alignment horizontal="center" vertical="center"/>
      <protection locked="0"/>
    </xf>
    <xf numFmtId="3" fontId="17" fillId="0" borderId="33" xfId="0" applyNumberFormat="1" applyFont="1" applyBorder="1" applyAlignment="1" applyProtection="1">
      <alignment horizontal="center" vertical="center" shrinkToFit="1"/>
      <protection locked="0"/>
    </xf>
    <xf numFmtId="0" fontId="17" fillId="0" borderId="33" xfId="0" applyFont="1" applyBorder="1" applyAlignment="1" applyProtection="1">
      <alignment horizontal="center" vertical="center" shrinkToFit="1"/>
      <protection locked="0"/>
    </xf>
    <xf numFmtId="0" fontId="17" fillId="0" borderId="34" xfId="0" applyFont="1" applyBorder="1" applyAlignment="1" applyProtection="1">
      <alignment horizontal="center" vertical="center" shrinkToFit="1"/>
      <protection locked="0"/>
    </xf>
    <xf numFmtId="0" fontId="17" fillId="0" borderId="33" xfId="0" applyNumberFormat="1" applyFont="1" applyBorder="1" applyAlignment="1" applyProtection="1">
      <alignment horizontal="center" vertical="center"/>
      <protection locked="0"/>
    </xf>
    <xf numFmtId="0" fontId="18" fillId="0" borderId="34" xfId="0" applyFont="1" applyBorder="1" applyAlignment="1" applyProtection="1">
      <alignment horizontal="center" vertical="center"/>
      <protection locked="0"/>
    </xf>
    <xf numFmtId="0" fontId="27" fillId="0" borderId="43" xfId="0" applyFont="1" applyBorder="1" applyAlignment="1">
      <alignment vertical="center" shrinkToFit="1"/>
    </xf>
    <xf numFmtId="0" fontId="27" fillId="0" borderId="46" xfId="0" applyFont="1" applyBorder="1" applyAlignment="1">
      <alignment vertical="center" shrinkToFit="1"/>
    </xf>
    <xf numFmtId="3" fontId="12" fillId="0" borderId="0" xfId="0" applyNumberFormat="1" applyFont="1" applyBorder="1" applyAlignment="1" applyProtection="1">
      <alignment vertical="center" shrinkToFit="1"/>
    </xf>
    <xf numFmtId="3" fontId="8" fillId="0" borderId="0" xfId="0" applyNumberFormat="1" applyFont="1" applyBorder="1" applyAlignment="1" applyProtection="1">
      <alignment vertical="center" shrinkToFit="1"/>
    </xf>
    <xf numFmtId="3" fontId="19" fillId="0" borderId="59" xfId="0" applyNumberFormat="1" applyFont="1" applyBorder="1" applyAlignment="1" applyProtection="1">
      <alignment vertical="center" shrinkToFit="1"/>
      <protection locked="0"/>
    </xf>
    <xf numFmtId="0" fontId="20" fillId="0" borderId="57" xfId="0" applyFont="1" applyBorder="1" applyAlignment="1" applyProtection="1">
      <alignment vertical="center" shrinkToFit="1"/>
      <protection locked="0"/>
    </xf>
    <xf numFmtId="0" fontId="20" fillId="0" borderId="60" xfId="0" applyFont="1" applyBorder="1" applyAlignment="1" applyProtection="1">
      <alignment vertical="center" shrinkToFit="1"/>
      <protection locked="0"/>
    </xf>
    <xf numFmtId="3" fontId="12" fillId="2" borderId="67" xfId="0" applyNumberFormat="1" applyFont="1" applyFill="1" applyBorder="1" applyAlignment="1" applyProtection="1">
      <alignment vertical="center"/>
      <protection locked="0"/>
    </xf>
    <xf numFmtId="3" fontId="0" fillId="2" borderId="68" xfId="0" applyNumberFormat="1" applyFill="1" applyBorder="1" applyAlignment="1" applyProtection="1">
      <alignment vertical="center"/>
      <protection locked="0"/>
    </xf>
    <xf numFmtId="3" fontId="0" fillId="2" borderId="78" xfId="0" applyNumberFormat="1" applyFill="1" applyBorder="1" applyAlignment="1" applyProtection="1">
      <alignment vertical="center"/>
      <protection locked="0"/>
    </xf>
    <xf numFmtId="3" fontId="21" fillId="0" borderId="68" xfId="0" applyNumberFormat="1" applyFont="1" applyBorder="1" applyAlignment="1">
      <alignment vertical="center" shrinkToFit="1"/>
    </xf>
    <xf numFmtId="0" fontId="27" fillId="0" borderId="68" xfId="0" applyFont="1" applyBorder="1" applyAlignment="1">
      <alignment vertical="center" shrinkToFit="1"/>
    </xf>
    <xf numFmtId="0" fontId="27" fillId="0" borderId="57" xfId="0" applyFont="1" applyBorder="1" applyAlignment="1">
      <alignment vertical="center" shrinkToFit="1"/>
    </xf>
    <xf numFmtId="3" fontId="19" fillId="0" borderId="145" xfId="0" applyNumberFormat="1" applyFont="1" applyBorder="1" applyAlignment="1" applyProtection="1">
      <alignment vertical="center" shrinkToFit="1"/>
      <protection locked="0"/>
    </xf>
    <xf numFmtId="0" fontId="20" fillId="0" borderId="68" xfId="0" applyFont="1" applyBorder="1" applyAlignment="1" applyProtection="1">
      <alignment vertical="center" shrinkToFit="1"/>
      <protection locked="0"/>
    </xf>
    <xf numFmtId="0" fontId="20" fillId="0" borderId="69" xfId="0" applyFont="1" applyBorder="1" applyAlignment="1" applyProtection="1">
      <alignment vertical="center" shrinkToFit="1"/>
      <protection locked="0"/>
    </xf>
    <xf numFmtId="177" fontId="12" fillId="2" borderId="62" xfId="0" applyNumberFormat="1" applyFont="1" applyFill="1" applyBorder="1" applyAlignment="1" applyProtection="1">
      <alignment vertical="center"/>
      <protection locked="0"/>
    </xf>
    <xf numFmtId="177" fontId="0" fillId="2" borderId="61" xfId="0" applyNumberFormat="1" applyFont="1" applyFill="1" applyBorder="1" applyAlignment="1" applyProtection="1">
      <alignment vertical="center"/>
      <protection locked="0"/>
    </xf>
    <xf numFmtId="3" fontId="20" fillId="0" borderId="43" xfId="0" applyNumberFormat="1" applyFont="1" applyBorder="1" applyAlignment="1" applyProtection="1">
      <alignment vertical="center"/>
      <protection locked="0"/>
    </xf>
    <xf numFmtId="3" fontId="20" fillId="0" borderId="61" xfId="0" applyNumberFormat="1" applyFont="1" applyBorder="1" applyAlignment="1" applyProtection="1">
      <alignment vertical="center"/>
      <protection locked="0"/>
    </xf>
    <xf numFmtId="3" fontId="12" fillId="0" borderId="33" xfId="0" applyNumberFormat="1" applyFont="1" applyFill="1" applyBorder="1" applyAlignment="1" applyProtection="1">
      <alignment vertical="center"/>
      <protection locked="0"/>
    </xf>
    <xf numFmtId="0" fontId="0" fillId="0" borderId="33" xfId="0" applyFill="1" applyBorder="1" applyAlignment="1" applyProtection="1">
      <alignment vertical="center"/>
      <protection locked="0"/>
    </xf>
    <xf numFmtId="3" fontId="12" fillId="2" borderId="26" xfId="0" applyNumberFormat="1" applyFont="1" applyFill="1" applyBorder="1" applyAlignment="1" applyProtection="1">
      <alignment vertical="center"/>
      <protection locked="0"/>
    </xf>
    <xf numFmtId="3" fontId="0" fillId="2" borderId="0" xfId="0" applyNumberFormat="1" applyFill="1" applyBorder="1" applyAlignment="1" applyProtection="1">
      <alignment vertical="center"/>
      <protection locked="0"/>
    </xf>
    <xf numFmtId="3" fontId="0" fillId="2" borderId="99" xfId="0" applyNumberFormat="1" applyFill="1" applyBorder="1" applyAlignment="1" applyProtection="1">
      <alignment vertical="center"/>
      <protection locked="0"/>
    </xf>
    <xf numFmtId="3" fontId="12" fillId="0" borderId="62" xfId="0" applyNumberFormat="1" applyFont="1" applyFill="1" applyBorder="1" applyAlignment="1" applyProtection="1">
      <alignment vertical="center"/>
      <protection locked="0"/>
    </xf>
    <xf numFmtId="0" fontId="0" fillId="0" borderId="61" xfId="0" applyFill="1" applyBorder="1" applyAlignment="1" applyProtection="1">
      <alignment vertical="center"/>
      <protection locked="0"/>
    </xf>
    <xf numFmtId="177" fontId="0" fillId="2" borderId="61" xfId="0" applyNumberFormat="1" applyFill="1" applyBorder="1" applyAlignment="1" applyProtection="1">
      <alignment vertical="center"/>
      <protection locked="0"/>
    </xf>
    <xf numFmtId="0" fontId="12" fillId="0" borderId="0" xfId="0" applyFont="1" applyBorder="1" applyAlignment="1" applyProtection="1">
      <alignment vertical="center" shrinkToFit="1"/>
    </xf>
    <xf numFmtId="0" fontId="0" fillId="0" borderId="0" xfId="0" applyBorder="1" applyAlignment="1" applyProtection="1">
      <alignment vertical="center" shrinkToFit="1"/>
    </xf>
    <xf numFmtId="3" fontId="12" fillId="2" borderId="62" xfId="0" applyNumberFormat="1" applyFont="1" applyFill="1" applyBorder="1" applyAlignment="1" applyProtection="1">
      <alignment vertical="center"/>
      <protection locked="0"/>
    </xf>
    <xf numFmtId="3" fontId="0" fillId="0" borderId="33" xfId="0" applyNumberFormat="1" applyFill="1" applyBorder="1" applyAlignment="1" applyProtection="1">
      <alignment vertical="center"/>
      <protection locked="0"/>
    </xf>
    <xf numFmtId="177" fontId="12" fillId="0" borderId="33" xfId="0" applyNumberFormat="1" applyFont="1" applyFill="1" applyBorder="1" applyAlignment="1" applyProtection="1">
      <alignment vertical="center"/>
      <protection locked="0"/>
    </xf>
    <xf numFmtId="177" fontId="0" fillId="0" borderId="33" xfId="0" applyNumberFormat="1" applyFill="1" applyBorder="1" applyAlignment="1" applyProtection="1">
      <alignment vertical="center"/>
      <protection locked="0"/>
    </xf>
    <xf numFmtId="3" fontId="12" fillId="2" borderId="100" xfId="0" applyNumberFormat="1" applyFont="1" applyFill="1" applyBorder="1" applyAlignment="1" applyProtection="1">
      <alignment vertical="center"/>
      <protection locked="0"/>
    </xf>
    <xf numFmtId="3" fontId="40" fillId="0" borderId="0" xfId="0" quotePrefix="1" applyNumberFormat="1" applyFont="1" applyAlignment="1">
      <alignment vertical="center" shrinkToFit="1"/>
    </xf>
    <xf numFmtId="3" fontId="6" fillId="0" borderId="0" xfId="0" applyNumberFormat="1" applyFont="1" applyAlignment="1">
      <alignment vertical="center" shrinkToFit="1"/>
    </xf>
    <xf numFmtId="3" fontId="19" fillId="0" borderId="46" xfId="0" applyNumberFormat="1" applyFont="1" applyBorder="1" applyAlignment="1" applyProtection="1">
      <alignment vertical="center"/>
      <protection locked="0"/>
    </xf>
    <xf numFmtId="3" fontId="19" fillId="0" borderId="55" xfId="0" applyNumberFormat="1" applyFont="1" applyBorder="1" applyAlignment="1" applyProtection="1">
      <alignment vertical="center"/>
      <protection locked="0"/>
    </xf>
    <xf numFmtId="3" fontId="19" fillId="0" borderId="42" xfId="0" applyNumberFormat="1" applyFont="1" applyBorder="1" applyAlignment="1" applyProtection="1">
      <alignment vertical="center"/>
      <protection locked="0"/>
    </xf>
    <xf numFmtId="3" fontId="19" fillId="0" borderId="43" xfId="0" applyNumberFormat="1" applyFont="1" applyBorder="1" applyAlignment="1" applyProtection="1">
      <alignment vertical="center"/>
      <protection locked="0"/>
    </xf>
    <xf numFmtId="3" fontId="19" fillId="0" borderId="61" xfId="0" applyNumberFormat="1" applyFont="1" applyBorder="1" applyAlignment="1" applyProtection="1">
      <alignment vertical="center"/>
      <protection locked="0"/>
    </xf>
    <xf numFmtId="3" fontId="15" fillId="0" borderId="0" xfId="0" applyNumberFormat="1" applyFont="1" applyFill="1" applyBorder="1" applyAlignment="1" applyProtection="1">
      <alignment horizontal="center" vertical="center"/>
    </xf>
    <xf numFmtId="3" fontId="14" fillId="0" borderId="0" xfId="0" applyNumberFormat="1" applyFont="1" applyFill="1" applyBorder="1" applyAlignment="1" applyProtection="1">
      <alignment horizontal="center" vertical="center"/>
    </xf>
    <xf numFmtId="3" fontId="12" fillId="0" borderId="0" xfId="0" applyNumberFormat="1" applyFont="1" applyFill="1" applyBorder="1" applyAlignment="1" applyProtection="1">
      <alignment horizontal="center" vertical="center"/>
    </xf>
    <xf numFmtId="3" fontId="0" fillId="0" borderId="0" xfId="0" applyNumberFormat="1" applyFill="1" applyBorder="1" applyAlignment="1" applyProtection="1">
      <alignment horizontal="center" vertical="center"/>
    </xf>
    <xf numFmtId="3" fontId="12" fillId="0" borderId="0" xfId="0" applyNumberFormat="1" applyFont="1" applyFill="1" applyBorder="1" applyAlignment="1" applyProtection="1">
      <alignment vertical="center" shrinkToFit="1"/>
    </xf>
    <xf numFmtId="3" fontId="8" fillId="0" borderId="0" xfId="0" applyNumberFormat="1" applyFont="1" applyFill="1" applyBorder="1" applyAlignment="1" applyProtection="1">
      <alignment vertical="center" shrinkToFit="1"/>
    </xf>
    <xf numFmtId="3" fontId="17" fillId="0" borderId="0" xfId="0" applyNumberFormat="1" applyFont="1" applyFill="1" applyBorder="1" applyAlignment="1" applyProtection="1">
      <alignment horizontal="center" vertical="center" shrinkToFit="1"/>
    </xf>
    <xf numFmtId="3" fontId="18" fillId="0" borderId="0" xfId="0" applyNumberFormat="1" applyFont="1" applyFill="1" applyBorder="1" applyAlignment="1" applyProtection="1">
      <alignment horizontal="center" vertical="center" shrinkToFit="1"/>
    </xf>
    <xf numFmtId="3" fontId="20" fillId="0" borderId="46" xfId="0" applyNumberFormat="1" applyFont="1" applyBorder="1" applyAlignment="1" applyProtection="1">
      <alignment vertical="center"/>
      <protection locked="0"/>
    </xf>
    <xf numFmtId="3" fontId="20" fillId="0" borderId="55" xfId="0" applyNumberFormat="1" applyFont="1" applyBorder="1" applyAlignment="1" applyProtection="1">
      <alignment vertical="center"/>
      <protection locked="0"/>
    </xf>
    <xf numFmtId="0" fontId="0" fillId="2" borderId="46" xfId="0" applyFill="1" applyBorder="1" applyAlignment="1" applyProtection="1">
      <alignment vertical="center"/>
      <protection locked="0"/>
    </xf>
    <xf numFmtId="0" fontId="20" fillId="0" borderId="61" xfId="0" applyFont="1" applyBorder="1" applyAlignment="1" applyProtection="1">
      <alignment vertical="center"/>
      <protection locked="0"/>
    </xf>
    <xf numFmtId="177" fontId="12" fillId="2" borderId="100" xfId="0" applyNumberFormat="1" applyFont="1" applyFill="1" applyBorder="1" applyAlignment="1" applyProtection="1">
      <alignment vertical="center"/>
      <protection locked="0"/>
    </xf>
    <xf numFmtId="177" fontId="0" fillId="2" borderId="101" xfId="0" applyNumberFormat="1" applyFill="1" applyBorder="1" applyAlignment="1" applyProtection="1">
      <alignment vertical="center"/>
      <protection locked="0"/>
    </xf>
    <xf numFmtId="3" fontId="21" fillId="0" borderId="90" xfId="0" applyNumberFormat="1" applyFont="1" applyBorder="1" applyAlignment="1">
      <alignment vertical="center" shrinkToFit="1"/>
    </xf>
    <xf numFmtId="0" fontId="27" fillId="0" borderId="90" xfId="0" applyFont="1" applyBorder="1" applyAlignment="1">
      <alignment vertical="center" shrinkToFit="1"/>
    </xf>
    <xf numFmtId="3" fontId="15" fillId="2" borderId="56" xfId="0" applyNumberFormat="1" applyFont="1" applyFill="1" applyBorder="1" applyAlignment="1" applyProtection="1">
      <alignment horizontal="center" vertical="center"/>
      <protection locked="0"/>
    </xf>
    <xf numFmtId="3" fontId="14" fillId="2" borderId="57" xfId="0" applyNumberFormat="1" applyFont="1" applyFill="1" applyBorder="1" applyAlignment="1" applyProtection="1">
      <alignment horizontal="center" vertical="center"/>
      <protection locked="0"/>
    </xf>
    <xf numFmtId="3" fontId="14" fillId="2" borderId="58" xfId="0" applyNumberFormat="1" applyFont="1" applyFill="1" applyBorder="1" applyAlignment="1" applyProtection="1">
      <alignment horizontal="center" vertical="center"/>
      <protection locked="0"/>
    </xf>
    <xf numFmtId="3" fontId="21" fillId="0" borderId="43" xfId="0" applyNumberFormat="1" applyFont="1" applyBorder="1" applyAlignment="1">
      <alignment horizontal="right" vertical="center"/>
    </xf>
    <xf numFmtId="0" fontId="27" fillId="0" borderId="43" xfId="0" applyFont="1" applyBorder="1" applyAlignment="1">
      <alignment horizontal="right" vertical="center"/>
    </xf>
    <xf numFmtId="3" fontId="17" fillId="0" borderId="62" xfId="0" applyNumberFormat="1" applyFont="1" applyFill="1" applyBorder="1" applyAlignment="1" applyProtection="1">
      <alignment horizontal="center" vertical="center"/>
      <protection locked="0"/>
    </xf>
    <xf numFmtId="0" fontId="18" fillId="0" borderId="43" xfId="0" applyFont="1" applyFill="1" applyBorder="1" applyAlignment="1" applyProtection="1">
      <alignment horizontal="center" vertical="center"/>
      <protection locked="0"/>
    </xf>
    <xf numFmtId="0" fontId="18" fillId="0" borderId="61" xfId="0" applyFont="1" applyFill="1" applyBorder="1" applyAlignment="1" applyProtection="1">
      <alignment horizontal="center" vertical="center"/>
      <protection locked="0"/>
    </xf>
    <xf numFmtId="0" fontId="0" fillId="3" borderId="15" xfId="0" applyFill="1" applyBorder="1" applyAlignment="1" applyProtection="1">
      <alignment vertical="center"/>
    </xf>
    <xf numFmtId="0" fontId="0" fillId="3" borderId="38" xfId="0" applyFill="1" applyBorder="1" applyAlignment="1" applyProtection="1">
      <alignment vertical="center"/>
    </xf>
    <xf numFmtId="3" fontId="12" fillId="2" borderId="75" xfId="0" applyNumberFormat="1" applyFont="1" applyFill="1" applyBorder="1" applyAlignment="1" applyProtection="1">
      <alignment vertical="center"/>
      <protection locked="0"/>
    </xf>
    <xf numFmtId="0" fontId="0" fillId="2" borderId="72" xfId="0" applyFill="1" applyBorder="1" applyAlignment="1" applyProtection="1">
      <alignment vertical="center"/>
      <protection locked="0"/>
    </xf>
    <xf numFmtId="0" fontId="0" fillId="2" borderId="76" xfId="0" applyFill="1" applyBorder="1" applyAlignment="1" applyProtection="1">
      <alignment vertical="center"/>
      <protection locked="0"/>
    </xf>
    <xf numFmtId="3" fontId="15" fillId="2" borderId="39" xfId="0" applyNumberFormat="1" applyFont="1" applyFill="1" applyBorder="1" applyAlignment="1" applyProtection="1">
      <alignment horizontal="center" vertical="center"/>
      <protection locked="0"/>
    </xf>
    <xf numFmtId="3" fontId="14" fillId="2" borderId="40" xfId="0" applyNumberFormat="1" applyFont="1" applyFill="1" applyBorder="1" applyAlignment="1" applyProtection="1">
      <alignment horizontal="center" vertical="center"/>
      <protection locked="0"/>
    </xf>
    <xf numFmtId="3" fontId="14" fillId="2" borderId="63" xfId="0" applyNumberFormat="1" applyFont="1" applyFill="1" applyBorder="1" applyAlignment="1" applyProtection="1">
      <alignment horizontal="center" vertical="center"/>
      <protection locked="0"/>
    </xf>
    <xf numFmtId="3" fontId="19" fillId="0" borderId="42" xfId="0" applyNumberFormat="1" applyFont="1" applyBorder="1" applyAlignment="1" applyProtection="1">
      <alignment horizontal="center" vertical="center"/>
      <protection locked="0"/>
    </xf>
    <xf numFmtId="0" fontId="20" fillId="0" borderId="43" xfId="0" applyFont="1" applyBorder="1" applyAlignment="1" applyProtection="1">
      <alignment horizontal="center" vertical="center"/>
      <protection locked="0"/>
    </xf>
    <xf numFmtId="0" fontId="20" fillId="0" borderId="61" xfId="0" applyFont="1" applyBorder="1" applyAlignment="1" applyProtection="1">
      <alignment horizontal="center" vertical="center"/>
      <protection locked="0"/>
    </xf>
    <xf numFmtId="3" fontId="19" fillId="0" borderId="42" xfId="0" applyNumberFormat="1" applyFont="1" applyFill="1" applyBorder="1" applyAlignment="1" applyProtection="1">
      <alignment vertical="center"/>
      <protection locked="0"/>
    </xf>
    <xf numFmtId="3" fontId="19" fillId="0" borderId="43" xfId="0" applyNumberFormat="1" applyFont="1" applyFill="1" applyBorder="1" applyAlignment="1" applyProtection="1">
      <alignment vertical="center"/>
      <protection locked="0"/>
    </xf>
    <xf numFmtId="3" fontId="19" fillId="0" borderId="61" xfId="0" applyNumberFormat="1" applyFont="1" applyFill="1" applyBorder="1" applyAlignment="1" applyProtection="1">
      <alignment vertical="center"/>
      <protection locked="0"/>
    </xf>
    <xf numFmtId="3" fontId="19" fillId="0" borderId="45" xfId="0" applyNumberFormat="1" applyFont="1" applyFill="1" applyBorder="1" applyAlignment="1" applyProtection="1">
      <alignment vertical="center"/>
      <protection locked="0"/>
    </xf>
    <xf numFmtId="3" fontId="19" fillId="0" borderId="46" xfId="0" applyNumberFormat="1" applyFont="1" applyFill="1" applyBorder="1" applyAlignment="1" applyProtection="1">
      <alignment vertical="center"/>
      <protection locked="0"/>
    </xf>
    <xf numFmtId="3" fontId="19" fillId="0" borderId="55" xfId="0" applyNumberFormat="1" applyFont="1" applyFill="1" applyBorder="1" applyAlignment="1" applyProtection="1">
      <alignment vertical="center"/>
      <protection locked="0"/>
    </xf>
    <xf numFmtId="3" fontId="15" fillId="2" borderId="42" xfId="0" applyNumberFormat="1" applyFont="1" applyFill="1" applyBorder="1" applyAlignment="1" applyProtection="1">
      <alignment horizontal="center" vertical="center"/>
      <protection locked="0"/>
    </xf>
    <xf numFmtId="3" fontId="14" fillId="2" borderId="43" xfId="0" applyNumberFormat="1" applyFont="1" applyFill="1" applyBorder="1" applyAlignment="1" applyProtection="1">
      <alignment horizontal="center" vertical="center"/>
      <protection locked="0"/>
    </xf>
    <xf numFmtId="3" fontId="14" fillId="2" borderId="61" xfId="0" applyNumberFormat="1" applyFont="1" applyFill="1" applyBorder="1" applyAlignment="1" applyProtection="1">
      <alignment horizontal="center" vertical="center"/>
      <protection locked="0"/>
    </xf>
    <xf numFmtId="3" fontId="12" fillId="0" borderId="45" xfId="0" applyNumberFormat="1" applyFont="1" applyBorder="1" applyAlignment="1" applyProtection="1">
      <alignment vertical="center"/>
      <protection locked="0"/>
    </xf>
    <xf numFmtId="0" fontId="0" fillId="0" borderId="46" xfId="0" applyBorder="1" applyAlignment="1" applyProtection="1">
      <alignment vertical="center"/>
      <protection locked="0"/>
    </xf>
    <xf numFmtId="0" fontId="0" fillId="0" borderId="55" xfId="0" applyBorder="1" applyAlignment="1" applyProtection="1">
      <alignment vertical="center"/>
      <protection locked="0"/>
    </xf>
    <xf numFmtId="3" fontId="19" fillId="0" borderId="56" xfId="0" applyNumberFormat="1" applyFont="1" applyBorder="1" applyAlignment="1" applyProtection="1">
      <alignment vertical="center"/>
      <protection locked="0"/>
    </xf>
    <xf numFmtId="3" fontId="20" fillId="0" borderId="57" xfId="0" applyNumberFormat="1" applyFont="1" applyBorder="1" applyAlignment="1" applyProtection="1">
      <alignment vertical="center"/>
      <protection locked="0"/>
    </xf>
    <xf numFmtId="3" fontId="20" fillId="0" borderId="58" xfId="0" applyNumberFormat="1" applyFont="1" applyBorder="1" applyAlignment="1" applyProtection="1">
      <alignment vertical="center"/>
      <protection locked="0"/>
    </xf>
    <xf numFmtId="3" fontId="19" fillId="0" borderId="67" xfId="0" applyNumberFormat="1" applyFont="1" applyBorder="1" applyAlignment="1" applyProtection="1">
      <alignment vertical="center"/>
      <protection locked="0"/>
    </xf>
    <xf numFmtId="3" fontId="20" fillId="0" borderId="68" xfId="0" applyNumberFormat="1" applyFont="1" applyBorder="1" applyAlignment="1" applyProtection="1">
      <alignment vertical="center"/>
      <protection locked="0"/>
    </xf>
    <xf numFmtId="3" fontId="20" fillId="0" borderId="78" xfId="0" applyNumberFormat="1" applyFont="1" applyBorder="1" applyAlignment="1" applyProtection="1">
      <alignment vertical="center"/>
      <protection locked="0"/>
    </xf>
    <xf numFmtId="0" fontId="12" fillId="0" borderId="42" xfId="0" applyNumberFormat="1" applyFont="1" applyBorder="1" applyAlignment="1" applyProtection="1">
      <alignment vertical="center"/>
      <protection locked="0"/>
    </xf>
    <xf numFmtId="0" fontId="0" fillId="0" borderId="43" xfId="0" applyBorder="1" applyAlignment="1" applyProtection="1">
      <alignment vertical="center"/>
      <protection locked="0"/>
    </xf>
    <xf numFmtId="0" fontId="0" fillId="0" borderId="61" xfId="0" applyBorder="1" applyAlignment="1" applyProtection="1">
      <alignment vertical="center"/>
      <protection locked="0"/>
    </xf>
    <xf numFmtId="0" fontId="17" fillId="0" borderId="0" xfId="0" applyFont="1" applyAlignment="1">
      <alignment vertical="center" shrinkToFit="1"/>
    </xf>
    <xf numFmtId="0" fontId="0" fillId="0" borderId="0" xfId="0" applyAlignment="1">
      <alignment vertical="center" shrinkToFit="1"/>
    </xf>
    <xf numFmtId="3" fontId="15" fillId="3" borderId="59" xfId="0" applyNumberFormat="1" applyFont="1" applyFill="1" applyBorder="1" applyAlignment="1">
      <alignment horizontal="center" vertical="center"/>
    </xf>
    <xf numFmtId="0" fontId="16" fillId="3" borderId="57" xfId="0" applyFont="1" applyFill="1" applyBorder="1" applyAlignment="1">
      <alignment horizontal="center" vertical="center"/>
    </xf>
    <xf numFmtId="0" fontId="16" fillId="3" borderId="60" xfId="0" applyFont="1" applyFill="1" applyBorder="1" applyAlignment="1">
      <alignment horizontal="center" vertical="center"/>
    </xf>
    <xf numFmtId="0" fontId="15" fillId="3" borderId="62" xfId="0" applyFont="1" applyFill="1" applyBorder="1" applyAlignment="1" applyProtection="1">
      <alignment horizontal="center" vertical="center"/>
    </xf>
    <xf numFmtId="0" fontId="14" fillId="3" borderId="43" xfId="0" applyFont="1" applyFill="1" applyBorder="1" applyAlignment="1">
      <alignment horizontal="center" vertical="center"/>
    </xf>
    <xf numFmtId="0" fontId="14" fillId="3" borderId="44" xfId="0" applyFont="1" applyFill="1" applyBorder="1" applyAlignment="1">
      <alignment horizontal="center" vertical="center"/>
    </xf>
    <xf numFmtId="58" fontId="19" fillId="0" borderId="62" xfId="0" applyNumberFormat="1" applyFont="1" applyFill="1" applyBorder="1" applyAlignment="1" applyProtection="1">
      <alignment horizontal="center" vertical="center"/>
      <protection locked="0"/>
    </xf>
    <xf numFmtId="58" fontId="11" fillId="0" borderId="43" xfId="0" applyNumberFormat="1" applyFont="1" applyFill="1" applyBorder="1" applyAlignment="1" applyProtection="1">
      <alignment horizontal="center" vertical="center"/>
      <protection locked="0"/>
    </xf>
    <xf numFmtId="58" fontId="11" fillId="0" borderId="61" xfId="0" applyNumberFormat="1" applyFont="1" applyFill="1" applyBorder="1" applyAlignment="1" applyProtection="1">
      <alignment horizontal="center" vertical="center"/>
      <protection locked="0"/>
    </xf>
    <xf numFmtId="58" fontId="19" fillId="0" borderId="65" xfId="0" applyNumberFormat="1" applyFont="1" applyFill="1" applyBorder="1" applyAlignment="1" applyProtection="1">
      <alignment horizontal="center" vertical="center"/>
      <protection locked="0"/>
    </xf>
    <xf numFmtId="58" fontId="11" fillId="0" borderId="46" xfId="0" applyNumberFormat="1" applyFont="1" applyFill="1" applyBorder="1" applyAlignment="1" applyProtection="1">
      <alignment horizontal="center" vertical="center"/>
      <protection locked="0"/>
    </xf>
    <xf numFmtId="58" fontId="11" fillId="0" borderId="55" xfId="0" applyNumberFormat="1" applyFont="1" applyFill="1" applyBorder="1" applyAlignment="1" applyProtection="1">
      <alignment horizontal="center" vertical="center"/>
      <protection locked="0"/>
    </xf>
    <xf numFmtId="0" fontId="82" fillId="0" borderId="43" xfId="0" applyFont="1" applyBorder="1" applyAlignment="1" applyProtection="1">
      <alignment vertical="center" shrinkToFit="1"/>
    </xf>
    <xf numFmtId="0" fontId="83" fillId="0" borderId="43" xfId="0" applyFont="1" applyBorder="1" applyAlignment="1" applyProtection="1">
      <alignment vertical="center" shrinkToFit="1"/>
    </xf>
    <xf numFmtId="3" fontId="12" fillId="2" borderId="56" xfId="0" applyNumberFormat="1" applyFont="1" applyFill="1"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3" fontId="12" fillId="2" borderId="20" xfId="0" applyNumberFormat="1" applyFont="1" applyFill="1" applyBorder="1" applyAlignment="1" applyProtection="1">
      <alignment vertical="center"/>
      <protection locked="0"/>
    </xf>
    <xf numFmtId="0" fontId="0" fillId="2" borderId="12" xfId="0" applyFill="1" applyBorder="1" applyAlignment="1" applyProtection="1">
      <alignment vertical="center"/>
      <protection locked="0"/>
    </xf>
    <xf numFmtId="0" fontId="0" fillId="2" borderId="74" xfId="0" applyFill="1" applyBorder="1" applyAlignment="1" applyProtection="1">
      <alignment vertical="center"/>
      <protection locked="0"/>
    </xf>
    <xf numFmtId="3" fontId="24" fillId="0" borderId="0" xfId="0" applyNumberFormat="1" applyFont="1" applyAlignment="1">
      <alignment vertical="center" shrinkToFit="1"/>
    </xf>
    <xf numFmtId="3" fontId="25" fillId="0" borderId="0" xfId="0" applyNumberFormat="1" applyFont="1" applyAlignment="1">
      <alignment vertical="center" shrinkToFit="1"/>
    </xf>
    <xf numFmtId="3" fontId="84" fillId="0" borderId="62" xfId="0" applyNumberFormat="1" applyFont="1" applyBorder="1" applyAlignment="1" applyProtection="1">
      <alignment vertical="center"/>
      <protection locked="0"/>
    </xf>
    <xf numFmtId="0" fontId="0" fillId="0" borderId="44" xfId="0" applyBorder="1" applyAlignment="1" applyProtection="1">
      <alignment vertical="center"/>
      <protection locked="0"/>
    </xf>
    <xf numFmtId="3" fontId="19" fillId="0" borderId="45" xfId="0" applyNumberFormat="1" applyFont="1" applyFill="1" applyBorder="1" applyAlignment="1" applyProtection="1">
      <alignment horizontal="center" vertical="center"/>
      <protection locked="0"/>
    </xf>
    <xf numFmtId="0" fontId="20" fillId="0" borderId="46" xfId="0" applyFont="1" applyFill="1" applyBorder="1" applyAlignment="1" applyProtection="1">
      <alignment horizontal="center" vertical="center"/>
      <protection locked="0"/>
    </xf>
    <xf numFmtId="0" fontId="20" fillId="0" borderId="55" xfId="0" applyFont="1" applyFill="1" applyBorder="1" applyAlignment="1" applyProtection="1">
      <alignment horizontal="center" vertical="center"/>
      <protection locked="0"/>
    </xf>
    <xf numFmtId="3" fontId="15" fillId="3" borderId="65" xfId="0" applyNumberFormat="1" applyFont="1" applyFill="1" applyBorder="1" applyAlignment="1">
      <alignment horizontal="center" vertical="center"/>
    </xf>
    <xf numFmtId="0" fontId="14" fillId="3" borderId="46" xfId="0" applyFont="1" applyFill="1" applyBorder="1" applyAlignment="1">
      <alignment horizontal="center" vertical="center"/>
    </xf>
    <xf numFmtId="0" fontId="14" fillId="3" borderId="47" xfId="0" applyFont="1" applyFill="1" applyBorder="1" applyAlignment="1">
      <alignment horizontal="center" vertical="center"/>
    </xf>
    <xf numFmtId="0" fontId="12" fillId="0" borderId="42" xfId="0" applyNumberFormat="1" applyFont="1"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0" fillId="0" borderId="61" xfId="0" applyBorder="1" applyAlignment="1" applyProtection="1">
      <alignment horizontal="center" vertical="center" shrinkToFit="1"/>
      <protection locked="0"/>
    </xf>
    <xf numFmtId="0" fontId="0" fillId="0" borderId="62" xfId="0" applyBorder="1" applyAlignment="1" applyProtection="1">
      <alignment horizontal="center" vertical="center" shrinkToFit="1"/>
      <protection locked="0"/>
    </xf>
    <xf numFmtId="3" fontId="17" fillId="0" borderId="154" xfId="0" applyNumberFormat="1" applyFont="1" applyBorder="1" applyAlignment="1">
      <alignment vertical="center" shrinkToFit="1"/>
    </xf>
    <xf numFmtId="3" fontId="23" fillId="0" borderId="155" xfId="0" applyNumberFormat="1" applyFont="1" applyBorder="1" applyAlignment="1">
      <alignment vertical="center" shrinkToFit="1"/>
    </xf>
    <xf numFmtId="3" fontId="23" fillId="0" borderId="156" xfId="0" applyNumberFormat="1" applyFont="1" applyBorder="1" applyAlignment="1">
      <alignment vertical="center" shrinkToFit="1"/>
    </xf>
    <xf numFmtId="3" fontId="0" fillId="2" borderId="47" xfId="0" applyNumberFormat="1" applyFill="1" applyBorder="1" applyAlignment="1" applyProtection="1">
      <alignment vertical="center"/>
      <protection locked="0"/>
    </xf>
    <xf numFmtId="3" fontId="0" fillId="2" borderId="12" xfId="0" applyNumberFormat="1" applyFill="1" applyBorder="1" applyAlignment="1" applyProtection="1">
      <alignment vertical="center"/>
      <protection locked="0"/>
    </xf>
    <xf numFmtId="3" fontId="0" fillId="2" borderId="13" xfId="0" applyNumberFormat="1" applyFill="1" applyBorder="1" applyAlignment="1" applyProtection="1">
      <alignment vertical="center"/>
      <protection locked="0"/>
    </xf>
    <xf numFmtId="3" fontId="12" fillId="2" borderId="32" xfId="0" applyNumberFormat="1" applyFont="1" applyFill="1" applyBorder="1" applyAlignment="1" applyProtection="1">
      <alignment vertical="center"/>
      <protection locked="0"/>
    </xf>
    <xf numFmtId="3" fontId="0" fillId="2" borderId="33" xfId="0" applyNumberFormat="1" applyFill="1" applyBorder="1" applyAlignment="1" applyProtection="1">
      <alignment vertical="center"/>
      <protection locked="0"/>
    </xf>
    <xf numFmtId="3" fontId="12" fillId="2" borderId="36" xfId="0" applyNumberFormat="1" applyFont="1" applyFill="1" applyBorder="1" applyAlignment="1" applyProtection="1">
      <alignment vertical="center"/>
      <protection locked="0"/>
    </xf>
    <xf numFmtId="3" fontId="0" fillId="2" borderId="36" xfId="0" applyNumberFormat="1" applyFill="1" applyBorder="1" applyAlignment="1" applyProtection="1">
      <alignment vertical="center"/>
      <protection locked="0"/>
    </xf>
    <xf numFmtId="3" fontId="0" fillId="2" borderId="37" xfId="0" applyNumberFormat="1" applyFill="1" applyBorder="1" applyAlignment="1" applyProtection="1">
      <alignment vertical="center"/>
      <protection locked="0"/>
    </xf>
    <xf numFmtId="3" fontId="12" fillId="2" borderId="35" xfId="0" applyNumberFormat="1" applyFont="1" applyFill="1" applyBorder="1" applyAlignment="1" applyProtection="1">
      <alignment vertical="center"/>
      <protection locked="0"/>
    </xf>
    <xf numFmtId="3" fontId="12" fillId="2" borderId="33" xfId="0" applyNumberFormat="1" applyFont="1" applyFill="1" applyBorder="1" applyAlignment="1" applyProtection="1">
      <alignment vertical="center"/>
      <protection locked="0"/>
    </xf>
    <xf numFmtId="3" fontId="0" fillId="2" borderId="34" xfId="0" applyNumberFormat="1" applyFill="1" applyBorder="1" applyAlignment="1" applyProtection="1">
      <alignment vertical="center"/>
      <protection locked="0"/>
    </xf>
    <xf numFmtId="3" fontId="12" fillId="0" borderId="0" xfId="0" applyNumberFormat="1" applyFont="1" applyFill="1" applyAlignment="1">
      <alignment vertical="center" shrinkToFit="1"/>
    </xf>
    <xf numFmtId="3" fontId="8" fillId="0" borderId="0" xfId="0" applyNumberFormat="1" applyFont="1" applyFill="1" applyAlignment="1">
      <alignment vertical="center" shrinkToFit="1"/>
    </xf>
    <xf numFmtId="0" fontId="12" fillId="0" borderId="85" xfId="0" applyNumberFormat="1" applyFont="1" applyBorder="1" applyAlignment="1" applyProtection="1">
      <alignment vertical="center" shrinkToFit="1"/>
    </xf>
    <xf numFmtId="0" fontId="0" fillId="0" borderId="85" xfId="0" applyNumberFormat="1" applyBorder="1" applyAlignment="1" applyProtection="1">
      <alignment vertical="center" shrinkToFit="1"/>
    </xf>
    <xf numFmtId="0" fontId="12" fillId="0" borderId="0" xfId="0" applyNumberFormat="1" applyFont="1" applyBorder="1" applyAlignment="1" applyProtection="1">
      <alignment vertical="center" shrinkToFit="1"/>
    </xf>
    <xf numFmtId="0" fontId="0" fillId="0" borderId="0" xfId="0" applyNumberFormat="1" applyBorder="1" applyAlignment="1" applyProtection="1">
      <alignment vertical="center" shrinkToFit="1"/>
    </xf>
    <xf numFmtId="0" fontId="12" fillId="0" borderId="80" xfId="0" applyNumberFormat="1" applyFont="1" applyBorder="1" applyAlignment="1" applyProtection="1">
      <alignment vertical="center" shrinkToFit="1"/>
      <protection locked="0"/>
    </xf>
    <xf numFmtId="0" fontId="0" fillId="0" borderId="80" xfId="0" applyNumberFormat="1" applyBorder="1" applyAlignment="1" applyProtection="1">
      <alignment vertical="center" shrinkToFit="1"/>
      <protection locked="0"/>
    </xf>
    <xf numFmtId="0" fontId="0" fillId="0" borderId="81" xfId="0" applyNumberFormat="1" applyBorder="1" applyAlignment="1" applyProtection="1">
      <alignment vertical="center" shrinkToFit="1"/>
      <protection locked="0"/>
    </xf>
    <xf numFmtId="0" fontId="21" fillId="0" borderId="0" xfId="0" applyNumberFormat="1" applyFont="1" applyBorder="1" applyAlignment="1" applyProtection="1">
      <alignment vertical="center" shrinkToFit="1"/>
    </xf>
    <xf numFmtId="0" fontId="27" fillId="0" borderId="0" xfId="0" applyNumberFormat="1" applyFont="1" applyBorder="1" applyAlignment="1" applyProtection="1">
      <alignment vertical="center" shrinkToFit="1"/>
    </xf>
    <xf numFmtId="0" fontId="12" fillId="0" borderId="0" xfId="0" applyNumberFormat="1" applyFont="1" applyBorder="1" applyAlignment="1" applyProtection="1">
      <alignment vertical="center" shrinkToFit="1"/>
      <protection locked="0"/>
    </xf>
    <xf numFmtId="0" fontId="0" fillId="0" borderId="0" xfId="0" applyNumberFormat="1" applyBorder="1" applyAlignment="1" applyProtection="1">
      <alignment vertical="center" shrinkToFit="1"/>
      <protection locked="0"/>
    </xf>
    <xf numFmtId="0" fontId="0" fillId="0" borderId="83" xfId="0" applyNumberFormat="1" applyBorder="1" applyAlignment="1" applyProtection="1">
      <alignment vertical="center" shrinkToFit="1"/>
      <protection locked="0"/>
    </xf>
    <xf numFmtId="0" fontId="12" fillId="0" borderId="85" xfId="0" applyNumberFormat="1" applyFont="1" applyFill="1" applyBorder="1" applyAlignment="1" applyProtection="1">
      <alignment vertical="center" shrinkToFit="1"/>
      <protection locked="0"/>
    </xf>
    <xf numFmtId="0" fontId="8" fillId="0" borderId="85" xfId="0" applyNumberFormat="1" applyFont="1" applyFill="1" applyBorder="1" applyAlignment="1" applyProtection="1">
      <alignment vertical="center" shrinkToFit="1"/>
      <protection locked="0"/>
    </xf>
    <xf numFmtId="0" fontId="8" fillId="0" borderId="86" xfId="0" applyNumberFormat="1" applyFont="1" applyFill="1" applyBorder="1" applyAlignment="1" applyProtection="1">
      <alignment vertical="center" shrinkToFit="1"/>
      <protection locked="0"/>
    </xf>
    <xf numFmtId="3" fontId="12" fillId="2" borderId="24" xfId="0" applyNumberFormat="1" applyFont="1"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52" xfId="0" applyFill="1" applyBorder="1" applyAlignment="1" applyProtection="1">
      <alignment horizontal="center" vertical="center"/>
      <protection locked="0"/>
    </xf>
    <xf numFmtId="3" fontId="15" fillId="3" borderId="53" xfId="0" applyNumberFormat="1" applyFont="1" applyFill="1" applyBorder="1" applyAlignment="1">
      <alignment horizontal="center" vertical="center"/>
    </xf>
    <xf numFmtId="0" fontId="16" fillId="3" borderId="18" xfId="0" applyFont="1" applyFill="1" applyBorder="1" applyAlignment="1">
      <alignment horizontal="center" vertical="center"/>
    </xf>
    <xf numFmtId="0" fontId="16" fillId="3" borderId="54" xfId="0" applyFont="1" applyFill="1" applyBorder="1" applyAlignment="1">
      <alignment horizontal="center" vertical="center"/>
    </xf>
    <xf numFmtId="3" fontId="17" fillId="0" borderId="42" xfId="0" applyNumberFormat="1" applyFont="1" applyFill="1" applyBorder="1" applyAlignment="1" applyProtection="1">
      <alignment horizontal="center" vertical="center"/>
      <protection locked="0"/>
    </xf>
    <xf numFmtId="3" fontId="15" fillId="3" borderId="62" xfId="0" applyNumberFormat="1" applyFont="1" applyFill="1" applyBorder="1" applyAlignment="1">
      <alignment horizontal="center" vertical="center"/>
    </xf>
    <xf numFmtId="0" fontId="16" fillId="3" borderId="43" xfId="0" applyFont="1" applyFill="1" applyBorder="1" applyAlignment="1">
      <alignment horizontal="center" vertical="center"/>
    </xf>
    <xf numFmtId="0" fontId="16" fillId="3" borderId="44" xfId="0" applyFont="1" applyFill="1" applyBorder="1" applyAlignment="1">
      <alignment horizontal="center" vertical="center"/>
    </xf>
    <xf numFmtId="3" fontId="17" fillId="0" borderId="67" xfId="0" applyNumberFormat="1" applyFont="1" applyFill="1" applyBorder="1" applyAlignment="1" applyProtection="1">
      <alignment vertical="center"/>
      <protection locked="0"/>
    </xf>
    <xf numFmtId="0" fontId="18" fillId="0" borderId="68" xfId="0" applyFont="1" applyFill="1" applyBorder="1" applyAlignment="1" applyProtection="1">
      <alignment vertical="center"/>
      <protection locked="0"/>
    </xf>
    <xf numFmtId="0" fontId="18" fillId="0" borderId="78" xfId="0" applyFont="1" applyFill="1" applyBorder="1" applyAlignment="1" applyProtection="1">
      <alignment vertical="center"/>
      <protection locked="0"/>
    </xf>
    <xf numFmtId="3" fontId="15" fillId="0" borderId="7" xfId="0" applyNumberFormat="1" applyFont="1" applyFill="1" applyBorder="1" applyAlignment="1" applyProtection="1">
      <alignment horizontal="center" vertical="center"/>
    </xf>
    <xf numFmtId="3" fontId="14" fillId="0" borderId="7" xfId="0" applyNumberFormat="1" applyFont="1" applyFill="1" applyBorder="1" applyAlignment="1" applyProtection="1">
      <alignment horizontal="center" vertical="center"/>
    </xf>
    <xf numFmtId="3" fontId="12" fillId="0" borderId="7" xfId="0" applyNumberFormat="1" applyFont="1" applyFill="1" applyBorder="1" applyAlignment="1" applyProtection="1">
      <alignment horizontal="center" vertical="center"/>
    </xf>
    <xf numFmtId="3" fontId="0" fillId="0" borderId="7" xfId="0" applyNumberFormat="1" applyFill="1" applyBorder="1" applyAlignment="1" applyProtection="1">
      <alignment horizontal="center" vertical="center"/>
    </xf>
    <xf numFmtId="3" fontId="17" fillId="0" borderId="7" xfId="0" applyNumberFormat="1" applyFont="1" applyFill="1" applyBorder="1" applyAlignment="1" applyProtection="1">
      <alignment horizontal="center" vertical="center" shrinkToFit="1"/>
    </xf>
    <xf numFmtId="3" fontId="18" fillId="0" borderId="7" xfId="0" applyNumberFormat="1" applyFont="1" applyFill="1" applyBorder="1" applyAlignment="1" applyProtection="1">
      <alignment horizontal="center" vertical="center" shrinkToFit="1"/>
    </xf>
    <xf numFmtId="3" fontId="12" fillId="2" borderId="39" xfId="0" applyNumberFormat="1" applyFont="1" applyFill="1" applyBorder="1" applyAlignment="1" applyProtection="1">
      <alignment vertical="center"/>
      <protection locked="0"/>
    </xf>
    <xf numFmtId="3" fontId="0" fillId="2" borderId="40" xfId="0" applyNumberFormat="1" applyFill="1" applyBorder="1" applyAlignment="1" applyProtection="1">
      <alignment vertical="center"/>
      <protection locked="0"/>
    </xf>
    <xf numFmtId="3" fontId="0" fillId="2" borderId="41" xfId="0" applyNumberFormat="1" applyFill="1" applyBorder="1" applyAlignment="1" applyProtection="1">
      <alignment vertical="center"/>
      <protection locked="0"/>
    </xf>
    <xf numFmtId="3" fontId="0" fillId="2" borderId="44" xfId="0" applyNumberFormat="1" applyFill="1" applyBorder="1" applyAlignment="1" applyProtection="1">
      <alignment vertical="center"/>
      <protection locked="0"/>
    </xf>
    <xf numFmtId="3" fontId="12" fillId="2" borderId="39" xfId="0" applyNumberFormat="1" applyFont="1" applyFill="1"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3" fontId="15" fillId="3" borderId="64" xfId="0" applyNumberFormat="1" applyFont="1" applyFill="1" applyBorder="1" applyAlignment="1">
      <alignment horizontal="center" vertical="center"/>
    </xf>
    <xf numFmtId="0" fontId="16" fillId="3" borderId="40" xfId="0" applyFont="1" applyFill="1" applyBorder="1" applyAlignment="1">
      <alignment horizontal="center" vertical="center"/>
    </xf>
    <xf numFmtId="0" fontId="16" fillId="3" borderId="41" xfId="0" applyFont="1" applyFill="1" applyBorder="1" applyAlignment="1">
      <alignment horizontal="center" vertical="center"/>
    </xf>
    <xf numFmtId="0" fontId="15" fillId="2" borderId="32" xfId="0" applyNumberFormat="1" applyFont="1" applyFill="1" applyBorder="1" applyAlignment="1" applyProtection="1">
      <alignment horizontal="center" vertical="center" shrinkToFit="1"/>
      <protection locked="0"/>
    </xf>
    <xf numFmtId="0" fontId="14" fillId="2" borderId="33" xfId="0" applyFont="1" applyFill="1" applyBorder="1" applyAlignment="1" applyProtection="1">
      <alignment horizontal="center" vertical="center" shrinkToFit="1"/>
      <protection locked="0"/>
    </xf>
    <xf numFmtId="0" fontId="17" fillId="0" borderId="33" xfId="0" applyNumberFormat="1" applyFont="1" applyBorder="1" applyAlignment="1" applyProtection="1">
      <alignment horizontal="center" vertical="center" shrinkToFit="1"/>
      <protection locked="0"/>
    </xf>
    <xf numFmtId="0" fontId="18" fillId="0" borderId="33" xfId="0" applyFont="1" applyBorder="1" applyAlignment="1" applyProtection="1">
      <alignment horizontal="center" vertical="center" shrinkToFit="1"/>
      <protection locked="0"/>
    </xf>
    <xf numFmtId="0" fontId="18" fillId="0" borderId="34" xfId="0" applyFont="1" applyBorder="1" applyAlignment="1" applyProtection="1">
      <alignment horizontal="center" vertical="center" shrinkToFit="1"/>
      <protection locked="0"/>
    </xf>
    <xf numFmtId="3" fontId="12" fillId="3" borderId="75" xfId="0" applyNumberFormat="1" applyFont="1" applyFill="1" applyBorder="1" applyAlignment="1" applyProtection="1">
      <alignment vertical="center"/>
    </xf>
    <xf numFmtId="3" fontId="0" fillId="3" borderId="72" xfId="0" applyNumberFormat="1" applyFill="1" applyBorder="1" applyAlignment="1" applyProtection="1">
      <alignment vertical="center"/>
    </xf>
    <xf numFmtId="3" fontId="0" fillId="3" borderId="66" xfId="0" applyNumberFormat="1" applyFill="1" applyBorder="1" applyAlignment="1" applyProtection="1">
      <alignment vertical="center"/>
    </xf>
    <xf numFmtId="0" fontId="12" fillId="0" borderId="0" xfId="0" quotePrefix="1" applyNumberFormat="1" applyFont="1" applyFill="1" applyBorder="1" applyAlignment="1" applyProtection="1">
      <alignment vertical="center"/>
    </xf>
    <xf numFmtId="0" fontId="8" fillId="0" borderId="0" xfId="0" applyNumberFormat="1" applyFont="1" applyFill="1" applyBorder="1" applyAlignment="1" applyProtection="1">
      <alignment vertical="center"/>
    </xf>
    <xf numFmtId="3" fontId="12" fillId="0" borderId="103" xfId="0" quotePrefix="1" applyNumberFormat="1" applyFont="1" applyBorder="1" applyAlignment="1">
      <alignment horizontal="right" vertical="center" shrinkToFit="1"/>
    </xf>
    <xf numFmtId="0" fontId="0" fillId="0" borderId="94" xfId="0" applyBorder="1" applyAlignment="1">
      <alignment horizontal="right" vertical="center" shrinkToFit="1"/>
    </xf>
    <xf numFmtId="0" fontId="0" fillId="0" borderId="102" xfId="0" applyBorder="1" applyAlignment="1">
      <alignment horizontal="right" vertical="center" shrinkToFit="1"/>
    </xf>
    <xf numFmtId="3" fontId="12" fillId="3" borderId="42" xfId="0" applyNumberFormat="1" applyFont="1" applyFill="1" applyBorder="1" applyAlignment="1" applyProtection="1">
      <alignment vertical="center"/>
    </xf>
    <xf numFmtId="3" fontId="0" fillId="3" borderId="43" xfId="0" applyNumberFormat="1" applyFill="1" applyBorder="1" applyAlignment="1" applyProtection="1">
      <alignment vertical="center"/>
    </xf>
    <xf numFmtId="3" fontId="0" fillId="3" borderId="61" xfId="0" applyNumberFormat="1" applyFill="1" applyBorder="1" applyAlignment="1" applyProtection="1">
      <alignment vertical="center"/>
    </xf>
    <xf numFmtId="3" fontId="19" fillId="0" borderId="100" xfId="0" applyNumberFormat="1" applyFont="1" applyBorder="1" applyAlignment="1" applyProtection="1">
      <alignment vertical="center"/>
      <protection locked="0"/>
    </xf>
    <xf numFmtId="0" fontId="20" fillId="0" borderId="94" xfId="0" applyFont="1" applyBorder="1" applyAlignment="1" applyProtection="1">
      <alignment vertical="center"/>
      <protection locked="0"/>
    </xf>
    <xf numFmtId="0" fontId="20" fillId="0" borderId="105" xfId="0" applyFont="1" applyBorder="1" applyAlignment="1" applyProtection="1">
      <alignment vertical="center"/>
      <protection locked="0"/>
    </xf>
    <xf numFmtId="3" fontId="17" fillId="0" borderId="0" xfId="0" quotePrefix="1" applyNumberFormat="1" applyFont="1" applyAlignment="1">
      <alignment vertical="center" wrapText="1"/>
    </xf>
    <xf numFmtId="3" fontId="23" fillId="0" borderId="0" xfId="0" applyNumberFormat="1" applyFont="1" applyAlignment="1">
      <alignment vertical="center" wrapText="1"/>
    </xf>
    <xf numFmtId="0" fontId="0" fillId="0" borderId="0" xfId="0" applyAlignment="1">
      <alignment vertical="center" wrapText="1"/>
    </xf>
    <xf numFmtId="3" fontId="19" fillId="0" borderId="145" xfId="0" applyNumberFormat="1" applyFont="1" applyBorder="1" applyAlignment="1" applyProtection="1">
      <alignment vertical="center"/>
      <protection locked="0"/>
    </xf>
    <xf numFmtId="0" fontId="20" fillId="0" borderId="68" xfId="0" applyFont="1" applyBorder="1" applyAlignment="1" applyProtection="1">
      <alignment vertical="center"/>
      <protection locked="0"/>
    </xf>
    <xf numFmtId="0" fontId="20" fillId="0" borderId="69" xfId="0" applyFont="1" applyBorder="1" applyAlignment="1" applyProtection="1">
      <alignment vertical="center"/>
      <protection locked="0"/>
    </xf>
    <xf numFmtId="0" fontId="12" fillId="0" borderId="67" xfId="0" applyNumberFormat="1" applyFont="1" applyBorder="1" applyAlignment="1" applyProtection="1">
      <alignment horizontal="center" vertical="center" shrinkToFit="1"/>
      <protection locked="0"/>
    </xf>
    <xf numFmtId="0" fontId="0" fillId="0" borderId="68" xfId="0" applyBorder="1" applyAlignment="1" applyProtection="1">
      <alignment horizontal="center" vertical="center" shrinkToFit="1"/>
      <protection locked="0"/>
    </xf>
    <xf numFmtId="0" fontId="0" fillId="0" borderId="78" xfId="0" applyBorder="1" applyAlignment="1" applyProtection="1">
      <alignment horizontal="center" vertical="center" shrinkToFit="1"/>
      <protection locked="0"/>
    </xf>
    <xf numFmtId="0" fontId="12" fillId="0" borderId="145" xfId="0" applyNumberFormat="1" applyFont="1" applyBorder="1" applyAlignment="1" applyProtection="1">
      <alignment horizontal="center" vertical="center" shrinkToFit="1"/>
      <protection locked="0"/>
    </xf>
    <xf numFmtId="3" fontId="12" fillId="3" borderId="56" xfId="0" applyNumberFormat="1" applyFont="1" applyFill="1" applyBorder="1" applyAlignment="1" applyProtection="1">
      <alignment vertical="center"/>
    </xf>
    <xf numFmtId="3" fontId="0" fillId="3" borderId="57" xfId="0" applyNumberFormat="1" applyFill="1" applyBorder="1" applyAlignment="1" applyProtection="1">
      <alignment vertical="center"/>
    </xf>
    <xf numFmtId="3" fontId="0" fillId="3" borderId="58" xfId="0" applyNumberFormat="1" applyFill="1" applyBorder="1" applyAlignment="1" applyProtection="1">
      <alignment vertical="center"/>
    </xf>
    <xf numFmtId="3" fontId="19" fillId="0" borderId="106" xfId="0" applyNumberFormat="1" applyFont="1" applyBorder="1" applyAlignment="1" applyProtection="1">
      <alignment vertical="center"/>
      <protection locked="0"/>
    </xf>
    <xf numFmtId="0" fontId="20" fillId="0" borderId="90" xfId="0" applyFont="1" applyBorder="1" applyAlignment="1" applyProtection="1">
      <alignment vertical="center"/>
      <protection locked="0"/>
    </xf>
    <xf numFmtId="0" fontId="20" fillId="0" borderId="97" xfId="0" applyFont="1" applyBorder="1" applyAlignment="1" applyProtection="1">
      <alignment vertical="center"/>
      <protection locked="0"/>
    </xf>
    <xf numFmtId="3" fontId="39" fillId="3" borderId="22" xfId="2" applyNumberFormat="1" applyFont="1" applyFill="1" applyBorder="1" applyAlignment="1" applyProtection="1">
      <alignment vertical="center"/>
    </xf>
    <xf numFmtId="3" fontId="0" fillId="3" borderId="21" xfId="0" applyNumberFormat="1" applyFill="1" applyBorder="1" applyAlignment="1">
      <alignment vertical="center"/>
    </xf>
    <xf numFmtId="3" fontId="6" fillId="3" borderId="22" xfId="2" applyNumberFormat="1" applyFont="1" applyFill="1" applyBorder="1" applyAlignment="1" applyProtection="1">
      <alignment vertical="center"/>
    </xf>
    <xf numFmtId="3" fontId="0" fillId="3" borderId="15" xfId="0" applyNumberFormat="1" applyFill="1" applyBorder="1" applyAlignment="1">
      <alignment vertical="center"/>
    </xf>
    <xf numFmtId="0" fontId="6" fillId="3" borderId="22" xfId="2" applyFont="1" applyFill="1" applyBorder="1" applyAlignment="1" applyProtection="1">
      <alignment vertical="center"/>
    </xf>
    <xf numFmtId="0" fontId="0" fillId="3" borderId="15" xfId="0" applyFill="1" applyBorder="1" applyAlignment="1">
      <alignment vertical="center"/>
    </xf>
    <xf numFmtId="0" fontId="0" fillId="3" borderId="21" xfId="0" applyFill="1" applyBorder="1" applyAlignment="1">
      <alignment vertical="center"/>
    </xf>
    <xf numFmtId="0" fontId="39" fillId="0" borderId="0" xfId="2" applyFont="1" applyBorder="1" applyAlignment="1" applyProtection="1">
      <alignment vertical="center" shrinkToFit="1"/>
    </xf>
    <xf numFmtId="0" fontId="45" fillId="0" borderId="0" xfId="0" applyFont="1" applyAlignment="1">
      <alignment vertical="center" shrinkToFit="1"/>
    </xf>
    <xf numFmtId="0" fontId="45" fillId="0" borderId="138" xfId="0" applyFont="1" applyBorder="1" applyAlignment="1">
      <alignment vertical="center" shrinkToFit="1"/>
    </xf>
    <xf numFmtId="3" fontId="40" fillId="3" borderId="116" xfId="2" applyNumberFormat="1" applyFont="1" applyFill="1" applyBorder="1" applyAlignment="1" applyProtection="1">
      <alignment vertical="center" wrapText="1"/>
    </xf>
    <xf numFmtId="3" fontId="0" fillId="3" borderId="115" xfId="0" applyNumberFormat="1" applyFill="1" applyBorder="1" applyAlignment="1">
      <alignment vertical="center" wrapText="1"/>
    </xf>
    <xf numFmtId="3" fontId="40" fillId="3" borderId="217" xfId="2" applyNumberFormat="1" applyFont="1" applyFill="1" applyBorder="1" applyAlignment="1" applyProtection="1">
      <alignment vertical="center" wrapText="1"/>
    </xf>
    <xf numFmtId="3" fontId="0" fillId="3" borderId="127" xfId="0" applyNumberFormat="1" applyFill="1" applyBorder="1" applyAlignment="1">
      <alignment vertical="center" wrapText="1"/>
    </xf>
    <xf numFmtId="3" fontId="40" fillId="3" borderId="218" xfId="2" applyNumberFormat="1" applyFont="1" applyFill="1" applyBorder="1" applyAlignment="1" applyProtection="1">
      <alignment vertical="center" wrapText="1"/>
    </xf>
    <xf numFmtId="3" fontId="0" fillId="3" borderId="120" xfId="0" applyNumberFormat="1" applyFill="1" applyBorder="1" applyAlignment="1">
      <alignment vertical="center" wrapText="1"/>
    </xf>
    <xf numFmtId="0" fontId="33" fillId="4" borderId="110" xfId="2" applyFont="1" applyFill="1" applyBorder="1" applyAlignment="1" applyProtection="1">
      <alignment horizontal="center" vertical="center" wrapText="1"/>
    </xf>
    <xf numFmtId="0" fontId="33" fillId="4" borderId="111" xfId="2" applyFont="1" applyFill="1" applyBorder="1" applyAlignment="1" applyProtection="1">
      <alignment horizontal="center" vertical="center" wrapText="1"/>
    </xf>
    <xf numFmtId="0" fontId="33" fillId="4" borderId="112" xfId="2" applyFont="1" applyFill="1" applyBorder="1" applyAlignment="1" applyProtection="1">
      <alignment horizontal="center" vertical="center" wrapText="1"/>
    </xf>
    <xf numFmtId="176" fontId="66" fillId="0" borderId="0" xfId="0" applyNumberFormat="1" applyFont="1" applyAlignment="1">
      <alignment horizontal="center" vertical="center"/>
    </xf>
    <xf numFmtId="0" fontId="67" fillId="0" borderId="0" xfId="0" applyFont="1" applyAlignment="1">
      <alignment horizontal="center" vertical="center"/>
    </xf>
    <xf numFmtId="0" fontId="30" fillId="3" borderId="0" xfId="2" applyFont="1" applyFill="1" applyBorder="1" applyAlignment="1" applyProtection="1">
      <alignment horizontal="left" vertical="top" wrapText="1"/>
    </xf>
    <xf numFmtId="0" fontId="77" fillId="0" borderId="0" xfId="2" applyFont="1" applyAlignment="1" applyProtection="1">
      <alignment horizontal="center" vertical="center"/>
    </xf>
    <xf numFmtId="0" fontId="0" fillId="3" borderId="0" xfId="0" applyFill="1" applyBorder="1" applyAlignment="1">
      <alignment vertical="center" wrapText="1"/>
    </xf>
    <xf numFmtId="0" fontId="33" fillId="0" borderId="94" xfId="2" applyNumberFormat="1" applyFont="1" applyBorder="1" applyAlignment="1" applyProtection="1">
      <alignment vertical="top"/>
    </xf>
    <xf numFmtId="0" fontId="0" fillId="0" borderId="94" xfId="0" applyBorder="1" applyAlignment="1">
      <alignment vertical="top"/>
    </xf>
    <xf numFmtId="0" fontId="30" fillId="3" borderId="0" xfId="2" applyFont="1" applyFill="1" applyBorder="1" applyAlignment="1" applyProtection="1">
      <alignment vertical="center" wrapText="1"/>
    </xf>
    <xf numFmtId="0" fontId="0" fillId="0" borderId="140" xfId="0" applyBorder="1" applyAlignment="1">
      <alignment vertical="center" wrapText="1"/>
    </xf>
    <xf numFmtId="0" fontId="30" fillId="0" borderId="0" xfId="2" applyFont="1" applyBorder="1" applyAlignment="1" applyProtection="1">
      <alignment vertical="center" wrapText="1"/>
    </xf>
    <xf numFmtId="38" fontId="39" fillId="0" borderId="113" xfId="3" applyFont="1" applyBorder="1" applyAlignment="1" applyProtection="1">
      <alignment horizontal="left" vertical="top" wrapText="1"/>
    </xf>
    <xf numFmtId="0" fontId="39" fillId="0" borderId="118" xfId="2" applyFont="1" applyBorder="1" applyAlignment="1" applyProtection="1">
      <alignment horizontal="left" vertical="top" wrapText="1"/>
    </xf>
    <xf numFmtId="0" fontId="39" fillId="0" borderId="122" xfId="2" applyFont="1" applyBorder="1" applyAlignment="1" applyProtection="1">
      <alignment horizontal="left" vertical="top" wrapText="1"/>
    </xf>
    <xf numFmtId="0" fontId="39" fillId="0" borderId="113" xfId="2" applyFont="1" applyBorder="1" applyAlignment="1" applyProtection="1">
      <alignment horizontal="center" vertical="top" wrapText="1"/>
    </xf>
    <xf numFmtId="0" fontId="39" fillId="0" borderId="118" xfId="2" applyFont="1" applyBorder="1" applyAlignment="1" applyProtection="1">
      <alignment horizontal="center" vertical="top" wrapText="1"/>
    </xf>
    <xf numFmtId="0" fontId="39" fillId="0" borderId="122" xfId="2" applyFont="1" applyBorder="1" applyAlignment="1" applyProtection="1">
      <alignment horizontal="center" vertical="top" wrapText="1"/>
    </xf>
    <xf numFmtId="0" fontId="39" fillId="0" borderId="114" xfId="2" quotePrefix="1" applyFont="1" applyBorder="1" applyAlignment="1" applyProtection="1">
      <alignment horizontal="center" vertical="top" wrapText="1"/>
    </xf>
    <xf numFmtId="0" fontId="39" fillId="0" borderId="119" xfId="2" applyFont="1" applyBorder="1" applyAlignment="1" applyProtection="1">
      <alignment horizontal="center" vertical="top" wrapText="1"/>
    </xf>
    <xf numFmtId="0" fontId="39" fillId="0" borderId="24" xfId="2" applyFont="1" applyBorder="1" applyAlignment="1" applyProtection="1">
      <alignment horizontal="left" vertical="top" wrapText="1"/>
    </xf>
    <xf numFmtId="0" fontId="39" fillId="0" borderId="23" xfId="2" applyFont="1" applyBorder="1" applyAlignment="1" applyProtection="1">
      <alignment horizontal="left" vertical="top" wrapText="1"/>
    </xf>
    <xf numFmtId="0" fontId="39" fillId="0" borderId="26" xfId="2" applyFont="1" applyBorder="1" applyAlignment="1" applyProtection="1">
      <alignment horizontal="left" vertical="top" wrapText="1"/>
    </xf>
    <xf numFmtId="0" fontId="39" fillId="0" borderId="25" xfId="2" applyFont="1" applyBorder="1" applyAlignment="1" applyProtection="1">
      <alignment horizontal="left" vertical="top" wrapText="1"/>
    </xf>
    <xf numFmtId="0" fontId="39" fillId="0" borderId="109" xfId="2" applyFont="1" applyBorder="1" applyAlignment="1" applyProtection="1">
      <alignment horizontal="left" vertical="top" wrapText="1"/>
    </xf>
    <xf numFmtId="0" fontId="39" fillId="0" borderId="51" xfId="2" applyFont="1" applyBorder="1" applyAlignment="1" applyProtection="1">
      <alignment horizontal="left" vertical="top" wrapText="1"/>
    </xf>
    <xf numFmtId="0" fontId="40" fillId="0" borderId="113" xfId="2" applyFont="1" applyBorder="1" applyAlignment="1" applyProtection="1">
      <alignment horizontal="left" vertical="top" wrapText="1"/>
    </xf>
    <xf numFmtId="0" fontId="40" fillId="0" borderId="118" xfId="2" applyFont="1" applyBorder="1" applyAlignment="1" applyProtection="1">
      <alignment horizontal="left" vertical="top" wrapText="1"/>
    </xf>
    <xf numFmtId="0" fontId="40" fillId="0" borderId="122" xfId="2" applyFont="1" applyBorder="1" applyAlignment="1" applyProtection="1">
      <alignment horizontal="left" vertical="top" wrapText="1"/>
    </xf>
    <xf numFmtId="0" fontId="39" fillId="0" borderId="113" xfId="2" applyFont="1" applyBorder="1" applyAlignment="1" applyProtection="1">
      <alignment horizontal="left" vertical="top" wrapText="1"/>
    </xf>
    <xf numFmtId="0" fontId="0" fillId="0" borderId="23" xfId="0" applyBorder="1" applyAlignment="1">
      <alignment horizontal="left" vertical="top" wrapText="1"/>
    </xf>
    <xf numFmtId="0" fontId="0" fillId="0" borderId="109" xfId="0" applyBorder="1" applyAlignment="1">
      <alignment vertical="center" wrapText="1"/>
    </xf>
    <xf numFmtId="0" fontId="0" fillId="0" borderId="51" xfId="0" applyBorder="1" applyAlignment="1">
      <alignment vertical="center" wrapText="1"/>
    </xf>
    <xf numFmtId="0" fontId="59" fillId="0" borderId="22" xfId="2" applyFont="1" applyBorder="1" applyAlignment="1">
      <alignment horizontal="center" vertical="top" wrapText="1"/>
    </xf>
    <xf numFmtId="0" fontId="59" fillId="0" borderId="15" xfId="2" applyFont="1" applyBorder="1" applyAlignment="1">
      <alignment horizontal="center" vertical="top" wrapText="1"/>
    </xf>
    <xf numFmtId="0" fontId="49" fillId="0" borderId="157" xfId="2" applyFont="1" applyBorder="1" applyAlignment="1">
      <alignment horizontal="center" vertical="center"/>
    </xf>
    <xf numFmtId="0" fontId="49" fillId="0" borderId="158" xfId="2" applyFont="1" applyBorder="1" applyAlignment="1">
      <alignment horizontal="center" vertical="center"/>
    </xf>
    <xf numFmtId="0" fontId="62" fillId="0" borderId="0" xfId="2" applyFont="1" applyAlignment="1">
      <alignment horizontal="center" vertical="center"/>
    </xf>
    <xf numFmtId="0" fontId="62" fillId="0" borderId="10" xfId="2" applyFont="1" applyBorder="1" applyAlignment="1">
      <alignment horizontal="center" vertical="center"/>
    </xf>
    <xf numFmtId="0" fontId="59" fillId="0" borderId="24" xfId="2" applyFont="1" applyBorder="1" applyAlignment="1">
      <alignment horizontal="center" vertical="top" wrapText="1"/>
    </xf>
    <xf numFmtId="0" fontId="59" fillId="0" borderId="23" xfId="2" applyFont="1" applyBorder="1" applyAlignment="1">
      <alignment horizontal="center" vertical="top" wrapText="1"/>
    </xf>
    <xf numFmtId="0" fontId="59" fillId="0" borderId="26" xfId="2" applyFont="1" applyBorder="1" applyAlignment="1">
      <alignment horizontal="center" vertical="top" wrapText="1"/>
    </xf>
    <xf numFmtId="0" fontId="59" fillId="0" borderId="25" xfId="2" applyFont="1" applyBorder="1" applyAlignment="1">
      <alignment horizontal="center" vertical="top" wrapText="1"/>
    </xf>
    <xf numFmtId="0" fontId="59" fillId="0" borderId="0" xfId="2" applyFont="1" applyBorder="1" applyAlignment="1">
      <alignment horizontal="center" vertical="top" wrapText="1"/>
    </xf>
    <xf numFmtId="0" fontId="52" fillId="0" borderId="7" xfId="2" applyFont="1" applyBorder="1" applyAlignment="1">
      <alignment horizontal="center" vertical="center"/>
    </xf>
    <xf numFmtId="0" fontId="64" fillId="4" borderId="22" xfId="2" applyFont="1" applyFill="1" applyBorder="1" applyAlignment="1">
      <alignment horizontal="left" vertical="center" shrinkToFit="1"/>
    </xf>
    <xf numFmtId="0" fontId="64" fillId="4" borderId="21" xfId="2" applyFont="1" applyFill="1" applyBorder="1" applyAlignment="1">
      <alignment horizontal="left" vertical="center" shrinkToFit="1"/>
    </xf>
    <xf numFmtId="0" fontId="61" fillId="0" borderId="0" xfId="2" applyFont="1" applyBorder="1" applyAlignment="1">
      <alignment horizontal="center" vertical="center"/>
    </xf>
    <xf numFmtId="176" fontId="16" fillId="0" borderId="0" xfId="0" applyNumberFormat="1" applyFont="1" applyAlignment="1">
      <alignment horizontal="center" vertical="center"/>
    </xf>
    <xf numFmtId="0" fontId="80" fillId="2" borderId="22" xfId="2" applyFont="1" applyFill="1" applyBorder="1" applyAlignment="1" applyProtection="1">
      <alignment horizontal="left" vertical="center"/>
      <protection locked="0"/>
    </xf>
    <xf numFmtId="0" fontId="54" fillId="2" borderId="21" xfId="2" applyFont="1" applyFill="1" applyBorder="1" applyAlignment="1" applyProtection="1">
      <alignment horizontal="left" vertical="center"/>
      <protection locked="0"/>
    </xf>
    <xf numFmtId="0" fontId="59" fillId="0" borderId="109" xfId="2" applyFont="1" applyBorder="1" applyAlignment="1">
      <alignment horizontal="center" vertical="top" wrapText="1"/>
    </xf>
    <xf numFmtId="0" fontId="59" fillId="0" borderId="51" xfId="2" applyFont="1" applyBorder="1" applyAlignment="1">
      <alignment horizontal="center" vertical="top" wrapText="1"/>
    </xf>
    <xf numFmtId="0" fontId="73" fillId="0" borderId="0" xfId="4" applyFont="1" applyFill="1" applyAlignment="1">
      <alignment horizontal="center" vertical="center" textRotation="180"/>
    </xf>
    <xf numFmtId="0" fontId="72" fillId="0" borderId="0" xfId="4" applyFont="1" applyFill="1" applyAlignment="1">
      <alignment horizontal="center" vertical="center"/>
    </xf>
    <xf numFmtId="0" fontId="73" fillId="0" borderId="0" xfId="4" applyFont="1" applyFill="1" applyAlignment="1">
      <alignment horizontal="center" vertical="center"/>
    </xf>
    <xf numFmtId="0" fontId="68" fillId="0" borderId="6" xfId="4" applyFont="1" applyFill="1" applyBorder="1" applyAlignment="1">
      <alignment horizontal="center" vertical="center"/>
    </xf>
    <xf numFmtId="0" fontId="68" fillId="0" borderId="147" xfId="4" applyFont="1" applyFill="1" applyBorder="1" applyAlignment="1">
      <alignment horizontal="center" vertical="center"/>
    </xf>
    <xf numFmtId="0" fontId="68" fillId="0" borderId="8" xfId="4" applyFont="1" applyFill="1" applyBorder="1" applyAlignment="1">
      <alignment horizontal="center" vertical="center"/>
    </xf>
    <xf numFmtId="0" fontId="68" fillId="0" borderId="89" xfId="4" applyFont="1" applyFill="1" applyBorder="1" applyAlignment="1">
      <alignment horizontal="center" vertical="center"/>
    </xf>
    <xf numFmtId="0" fontId="68" fillId="0" borderId="167" xfId="4" applyFont="1" applyFill="1" applyBorder="1" applyAlignment="1">
      <alignment horizontal="center" vertical="center" textRotation="255"/>
    </xf>
    <xf numFmtId="0" fontId="68" fillId="0" borderId="175" xfId="4" applyFont="1" applyFill="1" applyBorder="1" applyAlignment="1">
      <alignment horizontal="center" vertical="center" textRotation="255"/>
    </xf>
    <xf numFmtId="0" fontId="68" fillId="0" borderId="209" xfId="4" applyFont="1" applyFill="1" applyBorder="1" applyAlignment="1">
      <alignment horizontal="center" vertical="center" textRotation="255"/>
    </xf>
    <xf numFmtId="0" fontId="68" fillId="0" borderId="168" xfId="4" applyFont="1" applyFill="1" applyBorder="1" applyAlignment="1">
      <alignment horizontal="center" vertical="center" textRotation="255"/>
    </xf>
    <xf numFmtId="0" fontId="68" fillId="0" borderId="176" xfId="4" applyFont="1" applyFill="1" applyBorder="1" applyAlignment="1">
      <alignment horizontal="center" vertical="center" textRotation="255"/>
    </xf>
    <xf numFmtId="0" fontId="75" fillId="0" borderId="0" xfId="4" applyFont="1" applyFill="1" applyAlignment="1">
      <alignment horizontal="center" vertical="center" textRotation="180"/>
    </xf>
    <xf numFmtId="0" fontId="31" fillId="0" borderId="202" xfId="4" applyFont="1" applyFill="1" applyBorder="1" applyAlignment="1">
      <alignment horizontal="center" vertical="center" textRotation="255"/>
    </xf>
    <xf numFmtId="0" fontId="31" fillId="0" borderId="176" xfId="4" applyFont="1" applyFill="1" applyBorder="1" applyAlignment="1">
      <alignment horizontal="center" vertical="center" textRotation="255"/>
    </xf>
    <xf numFmtId="0" fontId="76" fillId="0" borderId="0" xfId="4" applyFont="1" applyFill="1" applyAlignment="1">
      <alignment horizontal="center" vertical="center" textRotation="180"/>
    </xf>
    <xf numFmtId="0" fontId="31" fillId="0" borderId="202" xfId="4" applyFont="1" applyFill="1" applyBorder="1" applyAlignment="1">
      <alignment horizontal="center" vertical="center" textRotation="255" shrinkToFit="1"/>
    </xf>
    <xf numFmtId="0" fontId="31" fillId="0" borderId="176" xfId="4" applyFont="1" applyFill="1" applyBorder="1" applyAlignment="1">
      <alignment horizontal="center" vertical="center" textRotation="255" shrinkToFit="1"/>
    </xf>
    <xf numFmtId="0" fontId="31" fillId="0" borderId="210" xfId="4" applyFont="1" applyFill="1" applyBorder="1" applyAlignment="1">
      <alignment horizontal="center" vertical="center" textRotation="255" shrinkToFit="1"/>
    </xf>
    <xf numFmtId="0" fontId="8" fillId="0" borderId="0" xfId="0" applyFont="1" applyAlignment="1">
      <alignment horizontal="right" vertical="center"/>
    </xf>
  </cellXfs>
  <cellStyles count="5">
    <cellStyle name="桁区切り" xfId="1" builtinId="6"/>
    <cellStyle name="桁区切り 2" xfId="3" xr:uid="{00000000-0005-0000-0000-000001000000}"/>
    <cellStyle name="標準" xfId="0" builtinId="0"/>
    <cellStyle name="標準 2" xfId="2" xr:uid="{00000000-0005-0000-0000-000003000000}"/>
    <cellStyle name="標準 2 2" xfId="4" xr:uid="{00000000-0005-0000-0000-000004000000}"/>
  </cellStyles>
  <dxfs count="233">
    <dxf>
      <font>
        <color theme="1"/>
      </font>
      <fill>
        <patternFill>
          <bgColor theme="9" tint="0.79998168889431442"/>
        </patternFill>
      </fill>
    </dxf>
    <dxf>
      <font>
        <color rgb="FFFF0000"/>
      </font>
    </dxf>
    <dxf>
      <font>
        <color theme="1"/>
      </font>
    </dxf>
    <dxf>
      <font>
        <color theme="0"/>
      </font>
    </dxf>
    <dxf>
      <font>
        <color theme="0"/>
      </font>
    </dxf>
    <dxf>
      <font>
        <color theme="1"/>
      </font>
    </dxf>
    <dxf>
      <font>
        <color theme="0"/>
      </font>
    </dxf>
    <dxf>
      <font>
        <color theme="1"/>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1"/>
      </font>
      <fill>
        <patternFill>
          <bgColor theme="9" tint="0.79998168889431442"/>
        </patternFill>
      </fill>
    </dxf>
    <dxf>
      <font>
        <color rgb="FFFF0000"/>
      </font>
    </dxf>
    <dxf>
      <font>
        <color theme="1"/>
      </font>
    </dxf>
    <dxf>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0"/>
      </font>
    </dxf>
    <dxf>
      <font>
        <color theme="0"/>
      </font>
    </dxf>
    <dxf>
      <font>
        <color theme="0"/>
      </font>
    </dxf>
    <dxf>
      <font>
        <color rgb="FFFF0000"/>
      </font>
    </dxf>
    <dxf>
      <font>
        <color theme="1"/>
      </font>
    </dxf>
    <dxf>
      <font>
        <color rgb="FF0070C0"/>
      </font>
      <border>
        <left style="thin">
          <color rgb="FF0070C0"/>
        </left>
        <right style="thin">
          <color rgb="FF0070C0"/>
        </right>
        <top style="thin">
          <color rgb="FF0070C0"/>
        </top>
        <bottom style="thin">
          <color rgb="FF0070C0"/>
        </bottom>
        <vertical/>
        <horizontal/>
      </border>
    </dxf>
    <dxf>
      <fill>
        <patternFill>
          <bgColor theme="9" tint="0.79998168889431442"/>
        </patternFill>
      </fill>
    </dxf>
    <dxf>
      <font>
        <color theme="1"/>
      </font>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ill>
        <patternFill>
          <bgColor theme="9" tint="0.79998168889431442"/>
        </patternFill>
      </fill>
    </dxf>
    <dxf>
      <font>
        <color theme="1"/>
      </font>
    </dxf>
    <dxf>
      <fill>
        <patternFill>
          <bgColor theme="9" tint="0.79998168889431442"/>
        </patternFill>
      </fill>
    </dxf>
    <dxf>
      <font>
        <color theme="1"/>
      </font>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theme="1"/>
      </font>
      <fill>
        <patternFill>
          <bgColor theme="9" tint="0.79998168889431442"/>
        </patternFill>
      </fill>
    </dxf>
    <dxf>
      <font>
        <color rgb="FFFF0000"/>
      </font>
    </dxf>
    <dxf>
      <font>
        <color theme="1"/>
      </font>
    </dxf>
    <dxf>
      <font>
        <color rgb="FFFF0000"/>
      </font>
    </dxf>
    <dxf>
      <font>
        <color theme="1"/>
      </font>
    </dxf>
    <dxf>
      <font>
        <color theme="1"/>
      </font>
      <fill>
        <patternFill>
          <bgColor theme="9" tint="0.79998168889431442"/>
        </patternFill>
      </fill>
    </dxf>
    <dxf>
      <font>
        <color rgb="FFFF0000"/>
      </font>
    </dxf>
    <dxf>
      <font>
        <color theme="1"/>
      </font>
    </dxf>
    <dxf>
      <font>
        <color rgb="FFFF0000"/>
      </font>
      <fill>
        <patternFill patternType="none">
          <bgColor auto="1"/>
        </patternFill>
      </fill>
    </dxf>
    <dxf>
      <font>
        <color theme="1"/>
      </font>
    </dxf>
    <dxf>
      <font>
        <color rgb="FFFF0000"/>
      </font>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dxf>
    <dxf>
      <font>
        <color theme="1"/>
      </font>
    </dxf>
    <dxf>
      <font>
        <color theme="0"/>
      </font>
    </dxf>
    <dxf>
      <font>
        <color theme="1"/>
      </font>
    </dxf>
    <dxf>
      <font>
        <color theme="0"/>
      </font>
    </dxf>
    <dxf>
      <font>
        <color auto="1"/>
      </font>
    </dxf>
    <dxf>
      <font>
        <color theme="0"/>
      </font>
    </dxf>
    <dxf>
      <font>
        <color auto="1"/>
      </font>
    </dxf>
    <dxf>
      <font>
        <color theme="0"/>
      </font>
    </dxf>
    <dxf>
      <font>
        <color theme="0"/>
      </font>
    </dxf>
    <dxf>
      <font>
        <color theme="0"/>
      </font>
    </dxf>
    <dxf>
      <font>
        <color theme="0"/>
      </font>
    </dxf>
    <dxf>
      <font>
        <color theme="1"/>
      </font>
    </dxf>
    <dxf>
      <font>
        <color theme="1"/>
      </font>
      <fill>
        <patternFill>
          <bgColor theme="9" tint="0.79998168889431442"/>
        </patternFill>
      </fill>
    </dxf>
    <dxf>
      <font>
        <color rgb="FFFF0000"/>
      </font>
    </dxf>
    <dxf>
      <font>
        <color theme="1"/>
      </font>
    </dxf>
    <dxf>
      <font>
        <color theme="0"/>
      </font>
    </dxf>
    <dxf>
      <font>
        <color theme="1"/>
      </font>
    </dxf>
    <dxf>
      <font>
        <color theme="0"/>
      </font>
    </dxf>
    <dxf>
      <font>
        <color theme="1"/>
      </font>
    </dxf>
    <dxf>
      <font>
        <color theme="0"/>
      </font>
    </dxf>
    <dxf>
      <font>
        <color theme="1"/>
      </font>
    </dxf>
    <dxf>
      <font>
        <color theme="1"/>
      </font>
    </dxf>
    <dxf>
      <font>
        <color theme="0"/>
      </font>
    </dxf>
    <dxf>
      <font>
        <color theme="0"/>
      </font>
    </dxf>
    <dxf>
      <font>
        <color theme="0"/>
      </font>
    </dxf>
    <dxf>
      <font>
        <color theme="0"/>
      </font>
    </dxf>
    <dxf>
      <font>
        <color theme="0"/>
      </font>
    </dxf>
    <dxf>
      <font>
        <color theme="0"/>
      </font>
    </dxf>
    <dxf>
      <font>
        <color theme="1"/>
      </font>
    </dxf>
    <dxf>
      <font>
        <color theme="1"/>
      </font>
    </dxf>
    <dxf>
      <font>
        <color theme="0"/>
      </font>
    </dxf>
    <dxf>
      <font>
        <color theme="1"/>
      </font>
    </dxf>
    <dxf>
      <font>
        <color theme="1"/>
      </font>
    </dxf>
    <dxf>
      <font>
        <color theme="0"/>
      </font>
    </dxf>
    <dxf>
      <font>
        <color theme="0"/>
      </font>
    </dxf>
    <dxf>
      <font>
        <color theme="1"/>
      </font>
    </dxf>
    <dxf>
      <font>
        <color theme="0"/>
      </font>
    </dxf>
    <dxf>
      <font>
        <color theme="1"/>
      </font>
    </dxf>
    <dxf>
      <font>
        <color theme="1"/>
      </font>
    </dxf>
    <dxf>
      <font>
        <color theme="0"/>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none">
          <bgColor auto="1"/>
        </patternFill>
      </fill>
    </dxf>
    <dxf>
      <fill>
        <patternFill patternType="none">
          <bgColor auto="1"/>
        </patternFill>
      </fill>
    </dxf>
    <dxf>
      <fill>
        <patternFill patternType="none">
          <bgColor auto="1"/>
        </patternFill>
      </fill>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dxf>
    <dxf>
      <font>
        <color theme="1"/>
      </font>
    </dxf>
    <dxf>
      <font>
        <color rgb="FFFF0000"/>
      </font>
    </dxf>
    <dxf>
      <font>
        <color theme="1"/>
      </font>
      <fill>
        <patternFill>
          <bgColor theme="9" tint="0.79998168889431442"/>
        </patternFill>
      </fill>
    </dxf>
    <dxf>
      <font>
        <color theme="1"/>
      </font>
      <fill>
        <patternFill>
          <bgColor theme="9" tint="0.79998168889431442"/>
        </patternFill>
      </fill>
    </dxf>
    <dxf>
      <font>
        <color rgb="FFFF0000"/>
      </font>
    </dxf>
    <dxf>
      <font>
        <color theme="1"/>
      </font>
    </dxf>
    <dxf>
      <font>
        <color theme="1"/>
      </font>
    </dxf>
    <dxf>
      <font>
        <color theme="1"/>
      </font>
    </dxf>
    <dxf>
      <font>
        <color rgb="FFFF0000"/>
      </font>
    </dxf>
    <dxf>
      <font>
        <color theme="1"/>
      </font>
    </dxf>
    <dxf>
      <font>
        <color theme="1"/>
      </font>
    </dxf>
    <dxf>
      <font>
        <color theme="1"/>
      </font>
    </dxf>
    <dxf>
      <font>
        <color rgb="FFFF0000"/>
      </font>
    </dxf>
    <dxf>
      <fill>
        <patternFill>
          <bgColor theme="9" tint="0.79998168889431442"/>
        </patternFill>
      </fill>
    </dxf>
    <dxf>
      <font>
        <color theme="1"/>
      </font>
    </dxf>
    <dxf>
      <font>
        <color theme="1"/>
      </font>
    </dxf>
    <dxf>
      <font>
        <color rgb="FFFF0000"/>
      </font>
    </dxf>
    <dxf>
      <font>
        <color theme="1"/>
      </font>
      <fill>
        <patternFill>
          <bgColor theme="9" tint="0.79998168889431442"/>
        </patternFill>
      </fill>
    </dxf>
    <dxf>
      <font>
        <color rgb="FFFF0000"/>
      </font>
    </dxf>
    <dxf>
      <font>
        <color theme="1"/>
      </font>
    </dxf>
    <dxf>
      <font>
        <color rgb="FFFF0000"/>
      </font>
    </dxf>
    <dxf>
      <font>
        <color theme="1"/>
      </font>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rgb="FFFF0000"/>
      </font>
    </dxf>
    <dxf>
      <font>
        <color theme="1"/>
      </font>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theme="1"/>
      </font>
    </dxf>
    <dxf>
      <font>
        <color rgb="FFFF0000"/>
      </font>
    </dxf>
    <dxf>
      <font>
        <color theme="1"/>
      </font>
    </dxf>
    <dxf>
      <font>
        <color theme="1"/>
      </font>
      <fill>
        <patternFill>
          <bgColor theme="9" tint="0.79998168889431442"/>
        </patternFill>
      </fill>
    </dxf>
    <dxf>
      <font>
        <color theme="1"/>
      </font>
      <fill>
        <patternFill>
          <bgColor theme="9" tint="0.79998168889431442"/>
        </patternFill>
      </fill>
    </dxf>
    <dxf>
      <font>
        <color rgb="FFFF0000"/>
      </font>
    </dxf>
    <dxf>
      <font>
        <color theme="1"/>
      </font>
    </dxf>
    <dxf>
      <font>
        <color auto="1"/>
      </font>
      <fill>
        <patternFill>
          <bgColor theme="9" tint="0.79998168889431442"/>
        </patternFill>
      </fill>
    </dxf>
    <dxf>
      <font>
        <color rgb="FFFF0000"/>
      </font>
    </dxf>
    <dxf>
      <font>
        <color auto="1"/>
      </font>
    </dxf>
    <dxf>
      <font>
        <color theme="1"/>
      </font>
      <fill>
        <patternFill>
          <bgColor theme="9" tint="0.79998168889431442"/>
        </patternFill>
      </fill>
    </dxf>
    <dxf>
      <font>
        <color theme="1"/>
      </font>
      <fill>
        <patternFill>
          <bgColor theme="9" tint="0.79998168889431442"/>
        </patternFill>
      </fill>
    </dxf>
    <dxf>
      <font>
        <color rgb="FFFF0000"/>
      </font>
    </dxf>
    <dxf>
      <font>
        <color theme="1"/>
      </font>
    </dxf>
    <dxf>
      <font>
        <color theme="1"/>
      </font>
      <fill>
        <patternFill>
          <bgColor theme="9" tint="0.79998168889431442"/>
        </patternFill>
      </fill>
    </dxf>
    <dxf>
      <font>
        <color rgb="FFFF0000"/>
      </font>
    </dxf>
    <dxf>
      <font>
        <color auto="1"/>
      </font>
    </dxf>
    <dxf>
      <font>
        <color theme="0"/>
      </font>
    </dxf>
    <dxf>
      <font>
        <color auto="1"/>
      </font>
      <fill>
        <patternFill>
          <bgColor theme="9" tint="0.79998168889431442"/>
        </patternFill>
      </fill>
    </dxf>
    <dxf>
      <font>
        <color rgb="FFFF0000"/>
      </font>
    </dxf>
    <dxf>
      <font>
        <color auto="1"/>
      </font>
    </dxf>
    <dxf>
      <font>
        <color theme="0"/>
      </font>
    </dxf>
    <dxf>
      <fill>
        <patternFill>
          <bgColor theme="9" tint="0.79998168889431442"/>
        </patternFill>
      </fill>
    </dxf>
    <dxf>
      <font>
        <b val="0"/>
        <i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wmf"/></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361950</xdr:colOff>
      <xdr:row>28</xdr:row>
      <xdr:rowOff>142875</xdr:rowOff>
    </xdr:from>
    <xdr:to>
      <xdr:col>18</xdr:col>
      <xdr:colOff>247058</xdr:colOff>
      <xdr:row>46</xdr:row>
      <xdr:rowOff>126757</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457200" y="4953000"/>
          <a:ext cx="6362108" cy="3069982"/>
          <a:chOff x="457200" y="4953000"/>
          <a:chExt cx="6362108" cy="3069982"/>
        </a:xfrm>
      </xdr:grpSpPr>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466725" y="4962525"/>
            <a:ext cx="6352583" cy="3060457"/>
          </a:xfrm>
          <a:prstGeom prst="rect">
            <a:avLst/>
          </a:prstGeom>
        </xdr:spPr>
      </xdr:pic>
      <xdr:pic>
        <xdr:nvPicPr>
          <xdr:cNvPr id="10" name="Picture 144">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3450" y="5362575"/>
            <a:ext cx="5343525" cy="2209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AutoShape 111">
            <a:extLst>
              <a:ext uri="{FF2B5EF4-FFF2-40B4-BE49-F238E27FC236}">
                <a16:creationId xmlns:a16="http://schemas.microsoft.com/office/drawing/2014/main" id="{00000000-0008-0000-0000-00000B000000}"/>
              </a:ext>
            </a:extLst>
          </xdr:cNvPr>
          <xdr:cNvSpPr>
            <a:spLocks noChangeArrowheads="1"/>
          </xdr:cNvSpPr>
        </xdr:nvSpPr>
        <xdr:spPr bwMode="auto">
          <a:xfrm>
            <a:off x="457200" y="4953000"/>
            <a:ext cx="1905000" cy="381000"/>
          </a:xfrm>
          <a:prstGeom prst="wedgeEllipseCallout">
            <a:avLst>
              <a:gd name="adj1" fmla="val -8204"/>
              <a:gd name="adj2" fmla="val 227500"/>
            </a:avLst>
          </a:prstGeom>
          <a:solidFill>
            <a:srgbClr val="FFFF00"/>
          </a:solidFill>
          <a:ln w="38100">
            <a:solidFill>
              <a:srgbClr val="FF9900"/>
            </a:solid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FF0000"/>
                </a:solidFill>
                <a:latin typeface="ＭＳ ゴシック"/>
                <a:ea typeface="ＭＳ ゴシック"/>
              </a:rPr>
              <a:t>ここ</a:t>
            </a:r>
            <a:r>
              <a:rPr lang="ja-JP" altLang="en-US" sz="1000" b="0" i="0" u="none" strike="noStrike" baseline="0">
                <a:solidFill>
                  <a:srgbClr val="FF0000"/>
                </a:solidFill>
                <a:latin typeface="ＭＳ 明朝"/>
                <a:ea typeface="ＭＳ 明朝"/>
              </a:rPr>
              <a:t>が</a:t>
            </a:r>
            <a:r>
              <a:rPr lang="ja-JP" altLang="en-US" sz="1100" b="1" i="0" u="none" strike="noStrike" baseline="0">
                <a:solidFill>
                  <a:srgbClr val="FF0000"/>
                </a:solidFill>
                <a:latin typeface="ＭＳ ゴシック"/>
                <a:ea typeface="ＭＳ ゴシック"/>
              </a:rPr>
              <a:t>調査範囲</a:t>
            </a:r>
            <a:r>
              <a:rPr lang="ja-JP" altLang="en-US" sz="1000" b="0" i="0" u="none" strike="noStrike" baseline="0">
                <a:solidFill>
                  <a:srgbClr val="FF0000"/>
                </a:solidFill>
                <a:latin typeface="ＭＳ 明朝"/>
                <a:ea typeface="ＭＳ 明朝"/>
              </a:rPr>
              <a:t>です</a:t>
            </a:r>
          </a:p>
        </xdr:txBody>
      </xdr:sp>
    </xdr:grpSp>
    <xdr:clientData/>
  </xdr:twoCellAnchor>
  <xdr:twoCellAnchor>
    <xdr:from>
      <xdr:col>4</xdr:col>
      <xdr:colOff>47625</xdr:colOff>
      <xdr:row>53</xdr:row>
      <xdr:rowOff>57150</xdr:rowOff>
    </xdr:from>
    <xdr:to>
      <xdr:col>17</xdr:col>
      <xdr:colOff>8427</xdr:colOff>
      <xdr:row>63</xdr:row>
      <xdr:rowOff>6215</xdr:rowOff>
    </xdr:to>
    <xdr:grpSp>
      <xdr:nvGrpSpPr>
        <xdr:cNvPr id="49" name="グループ化 48">
          <a:extLst>
            <a:ext uri="{FF2B5EF4-FFF2-40B4-BE49-F238E27FC236}">
              <a16:creationId xmlns:a16="http://schemas.microsoft.com/office/drawing/2014/main" id="{00000000-0008-0000-0000-000031000000}"/>
            </a:ext>
          </a:extLst>
        </xdr:cNvPr>
        <xdr:cNvGrpSpPr/>
      </xdr:nvGrpSpPr>
      <xdr:grpSpPr>
        <a:xfrm>
          <a:off x="1285875" y="9153525"/>
          <a:ext cx="4913802" cy="1663565"/>
          <a:chOff x="1285875" y="9153525"/>
          <a:chExt cx="4913802" cy="1663565"/>
        </a:xfrm>
      </xdr:grpSpPr>
      <xdr:pic>
        <xdr:nvPicPr>
          <xdr:cNvPr id="45" name="図 44">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3"/>
          <a:stretch>
            <a:fillRect/>
          </a:stretch>
        </xdr:blipFill>
        <xdr:spPr>
          <a:xfrm>
            <a:off x="1285875" y="9439275"/>
            <a:ext cx="4913802" cy="1377815"/>
          </a:xfrm>
          <a:prstGeom prst="rect">
            <a:avLst/>
          </a:prstGeom>
        </xdr:spPr>
      </xdr:pic>
      <xdr:pic>
        <xdr:nvPicPr>
          <xdr:cNvPr id="47" name="Picture 130" descr="j0196400">
            <a:extLst>
              <a:ext uri="{FF2B5EF4-FFF2-40B4-BE49-F238E27FC236}">
                <a16:creationId xmlns:a16="http://schemas.microsoft.com/office/drawing/2014/main" id="{00000000-0008-0000-0000-00002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57800" y="9182100"/>
            <a:ext cx="523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 name="Picture 130" descr="j0196400">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581150" y="9153525"/>
            <a:ext cx="523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8</xdr:col>
      <xdr:colOff>180975</xdr:colOff>
      <xdr:row>35</xdr:row>
      <xdr:rowOff>161925</xdr:rowOff>
    </xdr:from>
    <xdr:to>
      <xdr:col>11</xdr:col>
      <xdr:colOff>142875</xdr:colOff>
      <xdr:row>36</xdr:row>
      <xdr:rowOff>142875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943225" y="6172200"/>
          <a:ext cx="1104900" cy="1524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180975</xdr:colOff>
      <xdr:row>42</xdr:row>
      <xdr:rowOff>123825</xdr:rowOff>
    </xdr:from>
    <xdr:to>
      <xdr:col>8</xdr:col>
      <xdr:colOff>371475</xdr:colOff>
      <xdr:row>43</xdr:row>
      <xdr:rowOff>114300</xdr:rowOff>
    </xdr:to>
    <xdr:sp macro="" textlink="">
      <xdr:nvSpPr>
        <xdr:cNvPr id="148" name="正方形/長方形 147">
          <a:extLst>
            <a:ext uri="{FF2B5EF4-FFF2-40B4-BE49-F238E27FC236}">
              <a16:creationId xmlns:a16="http://schemas.microsoft.com/office/drawing/2014/main" id="{00000000-0008-0000-0000-000094000000}"/>
            </a:ext>
          </a:extLst>
        </xdr:cNvPr>
        <xdr:cNvSpPr/>
      </xdr:nvSpPr>
      <xdr:spPr>
        <a:xfrm>
          <a:off x="1038225" y="7334250"/>
          <a:ext cx="2095500" cy="1619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295276</xdr:colOff>
      <xdr:row>42</xdr:row>
      <xdr:rowOff>76200</xdr:rowOff>
    </xdr:from>
    <xdr:ext cx="1828800" cy="267381"/>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2526" y="7286625"/>
          <a:ext cx="1828800"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latin typeface="ＭＳ 明朝" panose="02020609040205080304" pitchFamily="17" charset="-128"/>
              <a:ea typeface="ＭＳ 明朝" panose="02020609040205080304" pitchFamily="17" charset="-128"/>
            </a:rPr>
            <a:t>公共住宅建設工事積算基準</a:t>
          </a:r>
        </a:p>
      </xdr:txBody>
    </xdr:sp>
    <xdr:clientData/>
  </xdr:oneCellAnchor>
  <xdr:oneCellAnchor>
    <xdr:from>
      <xdr:col>8</xdr:col>
      <xdr:colOff>95250</xdr:colOff>
      <xdr:row>35</xdr:row>
      <xdr:rowOff>161926</xdr:rowOff>
    </xdr:from>
    <xdr:ext cx="1409700" cy="209032"/>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2857500" y="6172201"/>
          <a:ext cx="1409700"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700">
              <a:latin typeface="ＭＳ 明朝" panose="02020609040205080304" pitchFamily="17" charset="-128"/>
              <a:ea typeface="ＭＳ 明朝" panose="02020609040205080304" pitchFamily="17" charset="-128"/>
            </a:rPr>
            <a:t>公共住宅建設工事積算基準</a:t>
          </a:r>
        </a:p>
      </xdr:txBody>
    </xdr:sp>
    <xdr:clientData/>
  </xdr:oneCellAnchor>
  <xdr:oneCellAnchor>
    <xdr:from>
      <xdr:col>4</xdr:col>
      <xdr:colOff>314326</xdr:colOff>
      <xdr:row>44</xdr:row>
      <xdr:rowOff>123825</xdr:rowOff>
    </xdr:from>
    <xdr:ext cx="4400550" cy="275717"/>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552576" y="7677150"/>
          <a:ext cx="4400550"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ゴシック" panose="020B0609070205080204" pitchFamily="49" charset="-128"/>
              <a:ea typeface="ＭＳ ゴシック" panose="020B0609070205080204" pitchFamily="49" charset="-128"/>
            </a:rPr>
            <a:t>図－１：公共住宅建設工事積算基準と建設業会計の体系について</a:t>
          </a:r>
        </a:p>
      </xdr:txBody>
    </xdr:sp>
    <xdr:clientData/>
  </xdr:oneCellAnchor>
  <xdr:twoCellAnchor editAs="oneCell">
    <xdr:from>
      <xdr:col>3</xdr:col>
      <xdr:colOff>76200</xdr:colOff>
      <xdr:row>31</xdr:row>
      <xdr:rowOff>38100</xdr:rowOff>
    </xdr:from>
    <xdr:to>
      <xdr:col>17</xdr:col>
      <xdr:colOff>85725</xdr:colOff>
      <xdr:row>44</xdr:row>
      <xdr:rowOff>19050</xdr:rowOff>
    </xdr:to>
    <xdr:sp macro="" textlink="">
      <xdr:nvSpPr>
        <xdr:cNvPr id="1025" name="AutoShape 1">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933450" y="5362575"/>
          <a:ext cx="5343525" cy="2209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142875</xdr:colOff>
      <xdr:row>0</xdr:row>
      <xdr:rowOff>114300</xdr:rowOff>
    </xdr:from>
    <xdr:to>
      <xdr:col>19</xdr:col>
      <xdr:colOff>379129</xdr:colOff>
      <xdr:row>3</xdr:row>
      <xdr:rowOff>140804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34125" y="114300"/>
          <a:ext cx="998254" cy="540854"/>
        </a:xfrm>
        <a:prstGeom prst="rect">
          <a:avLst/>
        </a:prstGeom>
        <a:solidFill>
          <a:schemeClr val="accent6">
            <a:lumMod val="60000"/>
            <a:lumOff val="40000"/>
            <a:alpha val="85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■受注者用■</a:t>
          </a:r>
          <a:endParaRPr kumimoji="1" lang="en-US" altLang="ja-JP" sz="1000"/>
        </a:p>
        <a:p>
          <a:pPr algn="ctr">
            <a:lnSpc>
              <a:spcPts val="1200"/>
            </a:lnSpc>
          </a:pPr>
          <a:r>
            <a:rPr kumimoji="1" lang="ja-JP" altLang="en-US" sz="1000"/>
            <a:t>新営（建築）</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47625</xdr:colOff>
      <xdr:row>94</xdr:row>
      <xdr:rowOff>0</xdr:rowOff>
    </xdr:from>
    <xdr:to>
      <xdr:col>38</xdr:col>
      <xdr:colOff>245163</xdr:colOff>
      <xdr:row>101</xdr:row>
      <xdr:rowOff>25125</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22383750"/>
          <a:ext cx="5531538" cy="169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209550</xdr:colOff>
      <xdr:row>254</xdr:row>
      <xdr:rowOff>152400</xdr:rowOff>
    </xdr:from>
    <xdr:to>
      <xdr:col>38</xdr:col>
      <xdr:colOff>27750</xdr:colOff>
      <xdr:row>274</xdr:row>
      <xdr:rowOff>208240</xdr:rowOff>
    </xdr:to>
    <xdr:pic>
      <xdr:nvPicPr>
        <xdr:cNvPr id="5" name="図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05775" y="60636150"/>
          <a:ext cx="5533200" cy="4818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26</xdr:col>
      <xdr:colOff>149679</xdr:colOff>
      <xdr:row>8</xdr:row>
      <xdr:rowOff>122464</xdr:rowOff>
    </xdr:from>
    <xdr:to>
      <xdr:col>46</xdr:col>
      <xdr:colOff>217714</xdr:colOff>
      <xdr:row>8</xdr:row>
      <xdr:rowOff>122464</xdr:rowOff>
    </xdr:to>
    <xdr:cxnSp macro="">
      <xdr:nvCxnSpPr>
        <xdr:cNvPr id="3" name="直線矢印コネクタ 2">
          <a:extLst>
            <a:ext uri="{FF2B5EF4-FFF2-40B4-BE49-F238E27FC236}">
              <a16:creationId xmlns:a16="http://schemas.microsoft.com/office/drawing/2014/main" id="{00000000-0008-0000-0300-000003000000}"/>
            </a:ext>
          </a:extLst>
        </xdr:cNvPr>
        <xdr:cNvCxnSpPr/>
      </xdr:nvCxnSpPr>
      <xdr:spPr>
        <a:xfrm flipV="1">
          <a:off x="10763250" y="1564821"/>
          <a:ext cx="5238750" cy="0"/>
        </a:xfrm>
        <a:prstGeom prst="straightConnector1">
          <a:avLst/>
        </a:prstGeom>
        <a:ln w="22225">
          <a:solidFill>
            <a:srgbClr val="C00000"/>
          </a:solidFill>
          <a:headEnd w="lg" len="lg"/>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17</xdr:col>
      <xdr:colOff>57150</xdr:colOff>
      <xdr:row>6</xdr:row>
      <xdr:rowOff>23530</xdr:rowOff>
    </xdr:from>
    <xdr:ext cx="1679306" cy="20185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9001125" y="1880905"/>
          <a:ext cx="1679306"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T.C1</a:t>
          </a:r>
          <a:r>
            <a:rPr lang="ja-JP" altLang="en-US" sz="1100" b="0" i="0" u="none" strike="noStrike" baseline="0">
              <a:solidFill>
                <a:srgbClr val="000000"/>
              </a:solidFill>
              <a:latin typeface="ＭＳ Ｐゴシック"/>
              <a:ea typeface="ＭＳ Ｐゴシック"/>
            </a:rPr>
            <a:t>号機（</a:t>
          </a:r>
          <a:r>
            <a:rPr lang="en-US" altLang="ja-JP" sz="1100" b="0" i="0" u="none" strike="noStrike" baseline="0">
              <a:solidFill>
                <a:srgbClr val="000000"/>
              </a:solidFill>
              <a:latin typeface="ＭＳ Ｐゴシック"/>
              <a:ea typeface="ＭＳ Ｐゴシック"/>
            </a:rPr>
            <a:t>JCC-400H</a:t>
          </a:r>
          <a:r>
            <a:rPr lang="ja-JP" altLang="en-US" sz="1100" b="0" i="0" u="none" strike="noStrike" baseline="0">
              <a:solidFill>
                <a:srgbClr val="000000"/>
              </a:solidFill>
              <a:latin typeface="ＭＳ Ｐゴシック"/>
              <a:ea typeface="ＭＳ Ｐゴシック"/>
            </a:rPr>
            <a:t>） 設置</a:t>
          </a:r>
        </a:p>
      </xdr:txBody>
    </xdr:sp>
    <xdr:clientData/>
  </xdr:oneCellAnchor>
  <xdr:oneCellAnchor>
    <xdr:from>
      <xdr:col>21</xdr:col>
      <xdr:colOff>152400</xdr:colOff>
      <xdr:row>6</xdr:row>
      <xdr:rowOff>23530</xdr:rowOff>
    </xdr:from>
    <xdr:ext cx="1961434" cy="20185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1268075" y="1880905"/>
          <a:ext cx="1961434"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T.C1</a:t>
          </a:r>
          <a:r>
            <a:rPr lang="ja-JP" altLang="en-US" sz="1100" b="0" i="0" u="none" strike="noStrike" baseline="0">
              <a:solidFill>
                <a:srgbClr val="000000"/>
              </a:solidFill>
              <a:latin typeface="ＭＳ Ｐゴシック"/>
              <a:ea typeface="ＭＳ Ｐゴシック"/>
            </a:rPr>
            <a:t>号機（</a:t>
          </a:r>
          <a:r>
            <a:rPr lang="en-US" altLang="ja-JP" sz="1100" b="0" i="0" u="none" strike="noStrike" baseline="0">
              <a:solidFill>
                <a:srgbClr val="000000"/>
              </a:solidFill>
              <a:latin typeface="ＭＳ Ｐゴシック"/>
              <a:ea typeface="ＭＳ Ｐゴシック"/>
            </a:rPr>
            <a:t>JCC-400H</a:t>
          </a:r>
          <a:r>
            <a:rPr lang="ja-JP" altLang="en-US" sz="1100" b="0" i="0" u="none" strike="noStrike" baseline="0">
              <a:solidFill>
                <a:srgbClr val="000000"/>
              </a:solidFill>
              <a:latin typeface="ＭＳ Ｐゴシック"/>
              <a:ea typeface="ＭＳ Ｐゴシック"/>
            </a:rPr>
            <a:t>） 設置期間</a:t>
          </a:r>
        </a:p>
      </xdr:txBody>
    </xdr:sp>
    <xdr:clientData/>
  </xdr:oneCellAnchor>
  <xdr:twoCellAnchor>
    <xdr:from>
      <xdr:col>17</xdr:col>
      <xdr:colOff>38100</xdr:colOff>
      <xdr:row>7</xdr:row>
      <xdr:rowOff>19050</xdr:rowOff>
    </xdr:from>
    <xdr:to>
      <xdr:col>17</xdr:col>
      <xdr:colOff>257175</xdr:colOff>
      <xdr:row>7</xdr:row>
      <xdr:rowOff>19050</xdr:rowOff>
    </xdr:to>
    <xdr:sp macro="" textlink="">
      <xdr:nvSpPr>
        <xdr:cNvPr id="4" name="Line 5">
          <a:extLst>
            <a:ext uri="{FF2B5EF4-FFF2-40B4-BE49-F238E27FC236}">
              <a16:creationId xmlns:a16="http://schemas.microsoft.com/office/drawing/2014/main" id="{00000000-0008-0000-0500-000004000000}"/>
            </a:ext>
          </a:extLst>
        </xdr:cNvPr>
        <xdr:cNvSpPr>
          <a:spLocks noChangeShapeType="1"/>
        </xdr:cNvSpPr>
      </xdr:nvSpPr>
      <xdr:spPr bwMode="auto">
        <a:xfrm>
          <a:off x="8982075" y="2114550"/>
          <a:ext cx="2190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17</xdr:col>
      <xdr:colOff>314325</xdr:colOff>
      <xdr:row>7</xdr:row>
      <xdr:rowOff>19050</xdr:rowOff>
    </xdr:from>
    <xdr:to>
      <xdr:col>26</xdr:col>
      <xdr:colOff>85725</xdr:colOff>
      <xdr:row>7</xdr:row>
      <xdr:rowOff>28575</xdr:rowOff>
    </xdr:to>
    <xdr:sp macro="" textlink="">
      <xdr:nvSpPr>
        <xdr:cNvPr id="5" name="Line 6">
          <a:extLst>
            <a:ext uri="{FF2B5EF4-FFF2-40B4-BE49-F238E27FC236}">
              <a16:creationId xmlns:a16="http://schemas.microsoft.com/office/drawing/2014/main" id="{00000000-0008-0000-0500-000005000000}"/>
            </a:ext>
          </a:extLst>
        </xdr:cNvPr>
        <xdr:cNvSpPr>
          <a:spLocks noChangeShapeType="1"/>
        </xdr:cNvSpPr>
      </xdr:nvSpPr>
      <xdr:spPr bwMode="auto">
        <a:xfrm>
          <a:off x="9258300" y="2114550"/>
          <a:ext cx="4657725" cy="9525"/>
        </a:xfrm>
        <a:prstGeom prst="line">
          <a:avLst/>
        </a:prstGeom>
        <a:noFill/>
        <a:ln w="25400">
          <a:solidFill>
            <a:srgbClr val="000000"/>
          </a:solidFill>
          <a:prstDash val="sysDot"/>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4</xdr:col>
      <xdr:colOff>19050</xdr:colOff>
      <xdr:row>27</xdr:row>
      <xdr:rowOff>123825</xdr:rowOff>
    </xdr:from>
    <xdr:to>
      <xdr:col>5</xdr:col>
      <xdr:colOff>76200</xdr:colOff>
      <xdr:row>27</xdr:row>
      <xdr:rowOff>133350</xdr:rowOff>
    </xdr:to>
    <xdr:sp macro="" textlink="">
      <xdr:nvSpPr>
        <xdr:cNvPr id="6" name="Line 8">
          <a:extLst>
            <a:ext uri="{FF2B5EF4-FFF2-40B4-BE49-F238E27FC236}">
              <a16:creationId xmlns:a16="http://schemas.microsoft.com/office/drawing/2014/main" id="{00000000-0008-0000-0500-000006000000}"/>
            </a:ext>
          </a:extLst>
        </xdr:cNvPr>
        <xdr:cNvSpPr>
          <a:spLocks noChangeShapeType="1"/>
        </xdr:cNvSpPr>
      </xdr:nvSpPr>
      <xdr:spPr bwMode="auto">
        <a:xfrm flipV="1">
          <a:off x="1905000" y="6981825"/>
          <a:ext cx="600075" cy="9525"/>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29</xdr:row>
      <xdr:rowOff>133350</xdr:rowOff>
    </xdr:from>
    <xdr:to>
      <xdr:col>6</xdr:col>
      <xdr:colOff>381000</xdr:colOff>
      <xdr:row>29</xdr:row>
      <xdr:rowOff>133350</xdr:rowOff>
    </xdr:to>
    <xdr:sp macro="" textlink="">
      <xdr:nvSpPr>
        <xdr:cNvPr id="7" name="Line 9">
          <a:extLst>
            <a:ext uri="{FF2B5EF4-FFF2-40B4-BE49-F238E27FC236}">
              <a16:creationId xmlns:a16="http://schemas.microsoft.com/office/drawing/2014/main" id="{00000000-0008-0000-0500-000007000000}"/>
            </a:ext>
          </a:extLst>
        </xdr:cNvPr>
        <xdr:cNvSpPr>
          <a:spLocks noChangeShapeType="1"/>
        </xdr:cNvSpPr>
      </xdr:nvSpPr>
      <xdr:spPr bwMode="auto">
        <a:xfrm>
          <a:off x="2447925" y="7467600"/>
          <a:ext cx="9048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6</xdr:col>
      <xdr:colOff>190500</xdr:colOff>
      <xdr:row>31</xdr:row>
      <xdr:rowOff>57150</xdr:rowOff>
    </xdr:from>
    <xdr:ext cx="1076449" cy="201850"/>
    <xdr:sp macro="" textlink="">
      <xdr:nvSpPr>
        <xdr:cNvPr id="8" name="Text Box 11">
          <a:extLst>
            <a:ext uri="{FF2B5EF4-FFF2-40B4-BE49-F238E27FC236}">
              <a16:creationId xmlns:a16="http://schemas.microsoft.com/office/drawing/2014/main" id="{00000000-0008-0000-0500-000008000000}"/>
            </a:ext>
          </a:extLst>
        </xdr:cNvPr>
        <xdr:cNvSpPr txBox="1">
          <a:spLocks noChangeArrowheads="1"/>
        </xdr:cNvSpPr>
      </xdr:nvSpPr>
      <xdr:spPr bwMode="auto">
        <a:xfrm>
          <a:off x="3162300" y="7867650"/>
          <a:ext cx="1076449"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次掘削・</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段切梁</a:t>
          </a:r>
        </a:p>
      </xdr:txBody>
    </xdr:sp>
    <xdr:clientData/>
  </xdr:oneCellAnchor>
  <xdr:twoCellAnchor>
    <xdr:from>
      <xdr:col>6</xdr:col>
      <xdr:colOff>409575</xdr:colOff>
      <xdr:row>16</xdr:row>
      <xdr:rowOff>0</xdr:rowOff>
    </xdr:from>
    <xdr:to>
      <xdr:col>7</xdr:col>
      <xdr:colOff>171450</xdr:colOff>
      <xdr:row>16</xdr:row>
      <xdr:rowOff>0</xdr:rowOff>
    </xdr:to>
    <xdr:sp macro="" textlink="">
      <xdr:nvSpPr>
        <xdr:cNvPr id="9" name="Line 12">
          <a:extLst>
            <a:ext uri="{FF2B5EF4-FFF2-40B4-BE49-F238E27FC236}">
              <a16:creationId xmlns:a16="http://schemas.microsoft.com/office/drawing/2014/main" id="{00000000-0008-0000-0500-000009000000}"/>
            </a:ext>
          </a:extLst>
        </xdr:cNvPr>
        <xdr:cNvSpPr>
          <a:spLocks noChangeShapeType="1"/>
        </xdr:cNvSpPr>
      </xdr:nvSpPr>
      <xdr:spPr bwMode="auto">
        <a:xfrm>
          <a:off x="3381375" y="4238625"/>
          <a:ext cx="30480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7</xdr:col>
      <xdr:colOff>0</xdr:colOff>
      <xdr:row>14</xdr:row>
      <xdr:rowOff>57150</xdr:rowOff>
    </xdr:from>
    <xdr:ext cx="582724" cy="385234"/>
    <xdr:sp macro="" textlink="">
      <xdr:nvSpPr>
        <xdr:cNvPr id="10" name="Text Box 13">
          <a:extLst>
            <a:ext uri="{FF2B5EF4-FFF2-40B4-BE49-F238E27FC236}">
              <a16:creationId xmlns:a16="http://schemas.microsoft.com/office/drawing/2014/main" id="{00000000-0008-0000-0500-00000A000000}"/>
            </a:ext>
          </a:extLst>
        </xdr:cNvPr>
        <xdr:cNvSpPr txBox="1">
          <a:spLocks noChangeArrowheads="1"/>
        </xdr:cNvSpPr>
      </xdr:nvSpPr>
      <xdr:spPr bwMode="auto">
        <a:xfrm>
          <a:off x="3514725" y="3819525"/>
          <a:ext cx="582724" cy="38523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乗り入れ</a:t>
          </a:r>
        </a:p>
        <a:p>
          <a:pPr algn="l" rtl="0">
            <a:defRPr sz="1000"/>
          </a:pPr>
          <a:r>
            <a:rPr lang="ja-JP" altLang="en-US" sz="1100" b="0" i="0" u="none" strike="noStrike" baseline="0">
              <a:solidFill>
                <a:srgbClr val="000000"/>
              </a:solidFill>
              <a:latin typeface="ＭＳ Ｐゴシック"/>
              <a:ea typeface="ＭＳ Ｐゴシック"/>
            </a:rPr>
            <a:t>構台設置</a:t>
          </a:r>
        </a:p>
      </xdr:txBody>
    </xdr:sp>
    <xdr:clientData/>
  </xdr:oneCellAnchor>
  <xdr:twoCellAnchor>
    <xdr:from>
      <xdr:col>7</xdr:col>
      <xdr:colOff>190500</xdr:colOff>
      <xdr:row>16</xdr:row>
      <xdr:rowOff>0</xdr:rowOff>
    </xdr:from>
    <xdr:to>
      <xdr:col>17</xdr:col>
      <xdr:colOff>247650</xdr:colOff>
      <xdr:row>16</xdr:row>
      <xdr:rowOff>0</xdr:rowOff>
    </xdr:to>
    <xdr:sp macro="" textlink="">
      <xdr:nvSpPr>
        <xdr:cNvPr id="11" name="Line 14">
          <a:extLst>
            <a:ext uri="{FF2B5EF4-FFF2-40B4-BE49-F238E27FC236}">
              <a16:creationId xmlns:a16="http://schemas.microsoft.com/office/drawing/2014/main" id="{00000000-0008-0000-0500-00000B000000}"/>
            </a:ext>
          </a:extLst>
        </xdr:cNvPr>
        <xdr:cNvSpPr>
          <a:spLocks noChangeShapeType="1"/>
        </xdr:cNvSpPr>
      </xdr:nvSpPr>
      <xdr:spPr bwMode="auto">
        <a:xfrm>
          <a:off x="3705225" y="4238625"/>
          <a:ext cx="5486400" cy="0"/>
        </a:xfrm>
        <a:prstGeom prst="line">
          <a:avLst/>
        </a:prstGeom>
        <a:noFill/>
        <a:ln w="25400">
          <a:solidFill>
            <a:srgbClr val="000000"/>
          </a:solidFill>
          <a:prstDash val="sysDot"/>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12</xdr:col>
      <xdr:colOff>57150</xdr:colOff>
      <xdr:row>14</xdr:row>
      <xdr:rowOff>57150</xdr:rowOff>
    </xdr:from>
    <xdr:ext cx="864852" cy="385234"/>
    <xdr:sp macro="" textlink="">
      <xdr:nvSpPr>
        <xdr:cNvPr id="12" name="Text Box 15">
          <a:extLst>
            <a:ext uri="{FF2B5EF4-FFF2-40B4-BE49-F238E27FC236}">
              <a16:creationId xmlns:a16="http://schemas.microsoft.com/office/drawing/2014/main" id="{00000000-0008-0000-0500-00000C000000}"/>
            </a:ext>
          </a:extLst>
        </xdr:cNvPr>
        <xdr:cNvSpPr txBox="1">
          <a:spLocks noChangeArrowheads="1"/>
        </xdr:cNvSpPr>
      </xdr:nvSpPr>
      <xdr:spPr bwMode="auto">
        <a:xfrm>
          <a:off x="6286500" y="3819525"/>
          <a:ext cx="864852" cy="38523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乗り入れ</a:t>
          </a:r>
        </a:p>
        <a:p>
          <a:pPr algn="l" rtl="0">
            <a:defRPr sz="1000"/>
          </a:pPr>
          <a:r>
            <a:rPr lang="ja-JP" altLang="en-US" sz="1100" b="0" i="0" u="none" strike="noStrike" baseline="0">
              <a:solidFill>
                <a:srgbClr val="000000"/>
              </a:solidFill>
              <a:latin typeface="ＭＳ Ｐゴシック"/>
              <a:ea typeface="ＭＳ Ｐゴシック"/>
            </a:rPr>
            <a:t>構台設置期間</a:t>
          </a:r>
        </a:p>
      </xdr:txBody>
    </xdr:sp>
    <xdr:clientData/>
  </xdr:oneCellAnchor>
  <xdr:oneCellAnchor>
    <xdr:from>
      <xdr:col>13</xdr:col>
      <xdr:colOff>438150</xdr:colOff>
      <xdr:row>27</xdr:row>
      <xdr:rowOff>114300</xdr:rowOff>
    </xdr:from>
    <xdr:ext cx="582724" cy="385234"/>
    <xdr:sp macro="" textlink="">
      <xdr:nvSpPr>
        <xdr:cNvPr id="13" name="Text Box 16">
          <a:extLst>
            <a:ext uri="{FF2B5EF4-FFF2-40B4-BE49-F238E27FC236}">
              <a16:creationId xmlns:a16="http://schemas.microsoft.com/office/drawing/2014/main" id="{00000000-0008-0000-0500-00000D000000}"/>
            </a:ext>
          </a:extLst>
        </xdr:cNvPr>
        <xdr:cNvSpPr txBox="1">
          <a:spLocks noChangeArrowheads="1"/>
        </xdr:cNvSpPr>
      </xdr:nvSpPr>
      <xdr:spPr bwMode="auto">
        <a:xfrm>
          <a:off x="7210425" y="6972300"/>
          <a:ext cx="582724" cy="38523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節</a:t>
          </a:r>
        </a:p>
        <a:p>
          <a:pPr algn="l" rtl="0">
            <a:defRPr sz="1000"/>
          </a:pPr>
          <a:r>
            <a:rPr lang="ja-JP" altLang="en-US" sz="1100" b="0" i="0" u="none" strike="noStrike" baseline="0">
              <a:solidFill>
                <a:srgbClr val="000000"/>
              </a:solidFill>
              <a:latin typeface="ＭＳ Ｐゴシック"/>
              <a:ea typeface="ＭＳ Ｐゴシック"/>
            </a:rPr>
            <a:t>鉄骨建方</a:t>
          </a:r>
        </a:p>
      </xdr:txBody>
    </xdr:sp>
    <xdr:clientData/>
  </xdr:oneCellAnchor>
  <xdr:twoCellAnchor>
    <xdr:from>
      <xdr:col>12</xdr:col>
      <xdr:colOff>219075</xdr:colOff>
      <xdr:row>31</xdr:row>
      <xdr:rowOff>171450</xdr:rowOff>
    </xdr:from>
    <xdr:to>
      <xdr:col>13</xdr:col>
      <xdr:colOff>19050</xdr:colOff>
      <xdr:row>31</xdr:row>
      <xdr:rowOff>180975</xdr:rowOff>
    </xdr:to>
    <xdr:sp macro="" textlink="">
      <xdr:nvSpPr>
        <xdr:cNvPr id="14" name="Line 17">
          <a:extLst>
            <a:ext uri="{FF2B5EF4-FFF2-40B4-BE49-F238E27FC236}">
              <a16:creationId xmlns:a16="http://schemas.microsoft.com/office/drawing/2014/main" id="{00000000-0008-0000-0500-00000E000000}"/>
            </a:ext>
          </a:extLst>
        </xdr:cNvPr>
        <xdr:cNvSpPr>
          <a:spLocks noChangeShapeType="1"/>
        </xdr:cNvSpPr>
      </xdr:nvSpPr>
      <xdr:spPr bwMode="auto">
        <a:xfrm>
          <a:off x="6448425" y="7981950"/>
          <a:ext cx="342900" cy="9525"/>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12</xdr:col>
      <xdr:colOff>247650</xdr:colOff>
      <xdr:row>30</xdr:row>
      <xdr:rowOff>114300</xdr:rowOff>
    </xdr:from>
    <xdr:ext cx="319896" cy="201850"/>
    <xdr:sp macro="" textlink="">
      <xdr:nvSpPr>
        <xdr:cNvPr id="15" name="Text Box 18">
          <a:extLst>
            <a:ext uri="{FF2B5EF4-FFF2-40B4-BE49-F238E27FC236}">
              <a16:creationId xmlns:a16="http://schemas.microsoft.com/office/drawing/2014/main" id="{00000000-0008-0000-0500-00000F000000}"/>
            </a:ext>
          </a:extLst>
        </xdr:cNvPr>
        <xdr:cNvSpPr txBox="1">
          <a:spLocks noChangeArrowheads="1"/>
        </xdr:cNvSpPr>
      </xdr:nvSpPr>
      <xdr:spPr bwMode="auto">
        <a:xfrm>
          <a:off x="6477000" y="7686675"/>
          <a:ext cx="319896"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chemeClr val="tx1"/>
              </a:solidFill>
              <a:latin typeface="ＭＳ Ｐゴシック"/>
              <a:ea typeface="ＭＳ Ｐゴシック"/>
            </a:rPr>
            <a:t>B2</a:t>
          </a:r>
          <a:r>
            <a:rPr lang="ja-JP" altLang="en-US" sz="1100" b="0" i="0" u="none" strike="noStrike" baseline="0">
              <a:solidFill>
                <a:schemeClr val="tx1"/>
              </a:solidFill>
              <a:latin typeface="ＭＳ Ｐゴシック"/>
              <a:ea typeface="ＭＳ Ｐゴシック"/>
            </a:rPr>
            <a:t>床</a:t>
          </a:r>
        </a:p>
      </xdr:txBody>
    </xdr:sp>
    <xdr:clientData/>
  </xdr:oneCellAnchor>
  <xdr:oneCellAnchor>
    <xdr:from>
      <xdr:col>15</xdr:col>
      <xdr:colOff>114300</xdr:colOff>
      <xdr:row>28</xdr:row>
      <xdr:rowOff>0</xdr:rowOff>
    </xdr:from>
    <xdr:ext cx="602024" cy="201850"/>
    <xdr:sp macro="" textlink="">
      <xdr:nvSpPr>
        <xdr:cNvPr id="16" name="Text Box 19">
          <a:extLst>
            <a:ext uri="{FF2B5EF4-FFF2-40B4-BE49-F238E27FC236}">
              <a16:creationId xmlns:a16="http://schemas.microsoft.com/office/drawing/2014/main" id="{00000000-0008-0000-0500-000010000000}"/>
            </a:ext>
          </a:extLst>
        </xdr:cNvPr>
        <xdr:cNvSpPr txBox="1">
          <a:spLocks noChangeArrowheads="1"/>
        </xdr:cNvSpPr>
      </xdr:nvSpPr>
      <xdr:spPr bwMode="auto">
        <a:xfrm>
          <a:off x="7972425" y="7096125"/>
          <a:ext cx="602024"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chemeClr val="tx1"/>
              </a:solidFill>
              <a:latin typeface="ＭＳ Ｐゴシック"/>
              <a:ea typeface="ＭＳ Ｐゴシック"/>
            </a:rPr>
            <a:t>B1</a:t>
          </a:r>
          <a:r>
            <a:rPr lang="ja-JP" altLang="en-US" sz="1100" b="0" i="0" u="none" strike="noStrike" baseline="0">
              <a:solidFill>
                <a:schemeClr val="tx1"/>
              </a:solidFill>
              <a:latin typeface="ＭＳ Ｐゴシック"/>
              <a:ea typeface="ＭＳ Ｐゴシック"/>
            </a:rPr>
            <a:t>軸・</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床</a:t>
          </a:r>
        </a:p>
      </xdr:txBody>
    </xdr:sp>
    <xdr:clientData/>
  </xdr:oneCellAnchor>
  <xdr:twoCellAnchor>
    <xdr:from>
      <xdr:col>13</xdr:col>
      <xdr:colOff>38100</xdr:colOff>
      <xdr:row>28</xdr:row>
      <xdr:rowOff>190500</xdr:rowOff>
    </xdr:from>
    <xdr:to>
      <xdr:col>13</xdr:col>
      <xdr:colOff>409575</xdr:colOff>
      <xdr:row>28</xdr:row>
      <xdr:rowOff>190500</xdr:rowOff>
    </xdr:to>
    <xdr:sp macro="" textlink="">
      <xdr:nvSpPr>
        <xdr:cNvPr id="17" name="Line 20">
          <a:extLst>
            <a:ext uri="{FF2B5EF4-FFF2-40B4-BE49-F238E27FC236}">
              <a16:creationId xmlns:a16="http://schemas.microsoft.com/office/drawing/2014/main" id="{00000000-0008-0000-0500-000011000000}"/>
            </a:ext>
          </a:extLst>
        </xdr:cNvPr>
        <xdr:cNvSpPr>
          <a:spLocks noChangeShapeType="1"/>
        </xdr:cNvSpPr>
      </xdr:nvSpPr>
      <xdr:spPr bwMode="auto">
        <a:xfrm>
          <a:off x="6810375" y="7286625"/>
          <a:ext cx="3714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17</xdr:col>
      <xdr:colOff>257175</xdr:colOff>
      <xdr:row>16</xdr:row>
      <xdr:rowOff>0</xdr:rowOff>
    </xdr:from>
    <xdr:to>
      <xdr:col>18</xdr:col>
      <xdr:colOff>28575</xdr:colOff>
      <xdr:row>16</xdr:row>
      <xdr:rowOff>0</xdr:rowOff>
    </xdr:to>
    <xdr:sp macro="" textlink="">
      <xdr:nvSpPr>
        <xdr:cNvPr id="18" name="Line 21">
          <a:extLst>
            <a:ext uri="{FF2B5EF4-FFF2-40B4-BE49-F238E27FC236}">
              <a16:creationId xmlns:a16="http://schemas.microsoft.com/office/drawing/2014/main" id="{00000000-0008-0000-0500-000012000000}"/>
            </a:ext>
          </a:extLst>
        </xdr:cNvPr>
        <xdr:cNvSpPr>
          <a:spLocks noChangeShapeType="1"/>
        </xdr:cNvSpPr>
      </xdr:nvSpPr>
      <xdr:spPr bwMode="auto">
        <a:xfrm>
          <a:off x="9201150" y="4238625"/>
          <a:ext cx="31432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16</xdr:col>
      <xdr:colOff>457200</xdr:colOff>
      <xdr:row>14</xdr:row>
      <xdr:rowOff>57150</xdr:rowOff>
    </xdr:from>
    <xdr:ext cx="582724" cy="385234"/>
    <xdr:sp macro="" textlink="">
      <xdr:nvSpPr>
        <xdr:cNvPr id="19" name="Text Box 22">
          <a:extLst>
            <a:ext uri="{FF2B5EF4-FFF2-40B4-BE49-F238E27FC236}">
              <a16:creationId xmlns:a16="http://schemas.microsoft.com/office/drawing/2014/main" id="{00000000-0008-0000-0500-000013000000}"/>
            </a:ext>
          </a:extLst>
        </xdr:cNvPr>
        <xdr:cNvSpPr txBox="1">
          <a:spLocks noChangeArrowheads="1"/>
        </xdr:cNvSpPr>
      </xdr:nvSpPr>
      <xdr:spPr bwMode="auto">
        <a:xfrm>
          <a:off x="8858250" y="3819525"/>
          <a:ext cx="582724" cy="38523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乗り入れ</a:t>
          </a:r>
        </a:p>
        <a:p>
          <a:pPr algn="l" rtl="0">
            <a:defRPr sz="1000"/>
          </a:pPr>
          <a:r>
            <a:rPr lang="ja-JP" altLang="en-US" sz="1100" b="0" i="0" u="none" strike="noStrike" baseline="0">
              <a:solidFill>
                <a:srgbClr val="000000"/>
              </a:solidFill>
              <a:latin typeface="ＭＳ Ｐゴシック"/>
              <a:ea typeface="ＭＳ Ｐゴシック"/>
            </a:rPr>
            <a:t>構台解体</a:t>
          </a:r>
        </a:p>
      </xdr:txBody>
    </xdr:sp>
    <xdr:clientData/>
  </xdr:oneCellAnchor>
  <xdr:twoCellAnchor>
    <xdr:from>
      <xdr:col>17</xdr:col>
      <xdr:colOff>457200</xdr:colOff>
      <xdr:row>26</xdr:row>
      <xdr:rowOff>180975</xdr:rowOff>
    </xdr:from>
    <xdr:to>
      <xdr:col>18</xdr:col>
      <xdr:colOff>133350</xdr:colOff>
      <xdr:row>26</xdr:row>
      <xdr:rowOff>180975</xdr:rowOff>
    </xdr:to>
    <xdr:sp macro="" textlink="">
      <xdr:nvSpPr>
        <xdr:cNvPr id="20" name="Line 23">
          <a:extLst>
            <a:ext uri="{FF2B5EF4-FFF2-40B4-BE49-F238E27FC236}">
              <a16:creationId xmlns:a16="http://schemas.microsoft.com/office/drawing/2014/main" id="{00000000-0008-0000-0500-000014000000}"/>
            </a:ext>
          </a:extLst>
        </xdr:cNvPr>
        <xdr:cNvSpPr>
          <a:spLocks noChangeShapeType="1"/>
        </xdr:cNvSpPr>
      </xdr:nvSpPr>
      <xdr:spPr bwMode="auto">
        <a:xfrm>
          <a:off x="9401175" y="6800850"/>
          <a:ext cx="2190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17</xdr:col>
      <xdr:colOff>438150</xdr:colOff>
      <xdr:row>26</xdr:row>
      <xdr:rowOff>0</xdr:rowOff>
    </xdr:from>
    <xdr:ext cx="230063" cy="201850"/>
    <xdr:sp macro="" textlink="">
      <xdr:nvSpPr>
        <xdr:cNvPr id="21" name="Text Box 24">
          <a:extLst>
            <a:ext uri="{FF2B5EF4-FFF2-40B4-BE49-F238E27FC236}">
              <a16:creationId xmlns:a16="http://schemas.microsoft.com/office/drawing/2014/main" id="{00000000-0008-0000-0500-000015000000}"/>
            </a:ext>
          </a:extLst>
        </xdr:cNvPr>
        <xdr:cNvSpPr txBox="1">
          <a:spLocks noChangeArrowheads="1"/>
        </xdr:cNvSpPr>
      </xdr:nvSpPr>
      <xdr:spPr bwMode="auto">
        <a:xfrm>
          <a:off x="9382125" y="6619875"/>
          <a:ext cx="230063"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床</a:t>
          </a:r>
        </a:p>
      </xdr:txBody>
    </xdr:sp>
    <xdr:clientData/>
  </xdr:oneCellAnchor>
  <xdr:oneCellAnchor>
    <xdr:from>
      <xdr:col>19</xdr:col>
      <xdr:colOff>266700</xdr:colOff>
      <xdr:row>22</xdr:row>
      <xdr:rowOff>0</xdr:rowOff>
    </xdr:from>
    <xdr:ext cx="230063" cy="201850"/>
    <xdr:sp macro="" textlink="">
      <xdr:nvSpPr>
        <xdr:cNvPr id="22" name="Text Box 25">
          <a:extLst>
            <a:ext uri="{FF2B5EF4-FFF2-40B4-BE49-F238E27FC236}">
              <a16:creationId xmlns:a16="http://schemas.microsoft.com/office/drawing/2014/main" id="{00000000-0008-0000-0500-000016000000}"/>
            </a:ext>
          </a:extLst>
        </xdr:cNvPr>
        <xdr:cNvSpPr txBox="1">
          <a:spLocks noChangeArrowheads="1"/>
        </xdr:cNvSpPr>
      </xdr:nvSpPr>
      <xdr:spPr bwMode="auto">
        <a:xfrm>
          <a:off x="10296525" y="5667375"/>
          <a:ext cx="230063"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床</a:t>
          </a:r>
        </a:p>
      </xdr:txBody>
    </xdr:sp>
    <xdr:clientData/>
  </xdr:oneCellAnchor>
  <xdr:oneCellAnchor>
    <xdr:from>
      <xdr:col>19</xdr:col>
      <xdr:colOff>342900</xdr:colOff>
      <xdr:row>21</xdr:row>
      <xdr:rowOff>57150</xdr:rowOff>
    </xdr:from>
    <xdr:ext cx="230063" cy="201850"/>
    <xdr:sp macro="" textlink="">
      <xdr:nvSpPr>
        <xdr:cNvPr id="23" name="Text Box 26">
          <a:extLst>
            <a:ext uri="{FF2B5EF4-FFF2-40B4-BE49-F238E27FC236}">
              <a16:creationId xmlns:a16="http://schemas.microsoft.com/office/drawing/2014/main" id="{00000000-0008-0000-0500-000017000000}"/>
            </a:ext>
          </a:extLst>
        </xdr:cNvPr>
        <xdr:cNvSpPr txBox="1">
          <a:spLocks noChangeArrowheads="1"/>
        </xdr:cNvSpPr>
      </xdr:nvSpPr>
      <xdr:spPr bwMode="auto">
        <a:xfrm>
          <a:off x="10372725" y="5486400"/>
          <a:ext cx="230063"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床</a:t>
          </a:r>
        </a:p>
      </xdr:txBody>
    </xdr:sp>
    <xdr:clientData/>
  </xdr:oneCellAnchor>
  <xdr:oneCellAnchor>
    <xdr:from>
      <xdr:col>19</xdr:col>
      <xdr:colOff>457200</xdr:colOff>
      <xdr:row>20</xdr:row>
      <xdr:rowOff>57150</xdr:rowOff>
    </xdr:from>
    <xdr:ext cx="230063" cy="201850"/>
    <xdr:sp macro="" textlink="">
      <xdr:nvSpPr>
        <xdr:cNvPr id="24" name="Text Box 27">
          <a:extLst>
            <a:ext uri="{FF2B5EF4-FFF2-40B4-BE49-F238E27FC236}">
              <a16:creationId xmlns:a16="http://schemas.microsoft.com/office/drawing/2014/main" id="{00000000-0008-0000-0500-000018000000}"/>
            </a:ext>
          </a:extLst>
        </xdr:cNvPr>
        <xdr:cNvSpPr txBox="1">
          <a:spLocks noChangeArrowheads="1"/>
        </xdr:cNvSpPr>
      </xdr:nvSpPr>
      <xdr:spPr bwMode="auto">
        <a:xfrm>
          <a:off x="10487025" y="5248275"/>
          <a:ext cx="230063"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床</a:t>
          </a:r>
        </a:p>
      </xdr:txBody>
    </xdr:sp>
    <xdr:clientData/>
  </xdr:oneCellAnchor>
  <xdr:oneCellAnchor>
    <xdr:from>
      <xdr:col>20</xdr:col>
      <xdr:colOff>247650</xdr:colOff>
      <xdr:row>19</xdr:row>
      <xdr:rowOff>57150</xdr:rowOff>
    </xdr:from>
    <xdr:ext cx="230063" cy="201850"/>
    <xdr:sp macro="" textlink="">
      <xdr:nvSpPr>
        <xdr:cNvPr id="25" name="Text Box 28">
          <a:extLst>
            <a:ext uri="{FF2B5EF4-FFF2-40B4-BE49-F238E27FC236}">
              <a16:creationId xmlns:a16="http://schemas.microsoft.com/office/drawing/2014/main" id="{00000000-0008-0000-0500-000019000000}"/>
            </a:ext>
          </a:extLst>
        </xdr:cNvPr>
        <xdr:cNvSpPr txBox="1">
          <a:spLocks noChangeArrowheads="1"/>
        </xdr:cNvSpPr>
      </xdr:nvSpPr>
      <xdr:spPr bwMode="auto">
        <a:xfrm>
          <a:off x="10820400" y="5010150"/>
          <a:ext cx="230063"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9</a:t>
          </a:r>
          <a:r>
            <a:rPr lang="ja-JP" altLang="en-US" sz="1100" b="0" i="0" u="none" strike="noStrike" baseline="0">
              <a:solidFill>
                <a:srgbClr val="000000"/>
              </a:solidFill>
              <a:latin typeface="ＭＳ Ｐゴシック"/>
              <a:ea typeface="ＭＳ Ｐゴシック"/>
            </a:rPr>
            <a:t>床</a:t>
          </a:r>
        </a:p>
      </xdr:txBody>
    </xdr:sp>
    <xdr:clientData/>
  </xdr:oneCellAnchor>
  <xdr:oneCellAnchor>
    <xdr:from>
      <xdr:col>20</xdr:col>
      <xdr:colOff>342900</xdr:colOff>
      <xdr:row>18</xdr:row>
      <xdr:rowOff>57150</xdr:rowOff>
    </xdr:from>
    <xdr:ext cx="300595" cy="201850"/>
    <xdr:sp macro="" textlink="">
      <xdr:nvSpPr>
        <xdr:cNvPr id="26" name="Text Box 29">
          <a:extLst>
            <a:ext uri="{FF2B5EF4-FFF2-40B4-BE49-F238E27FC236}">
              <a16:creationId xmlns:a16="http://schemas.microsoft.com/office/drawing/2014/main" id="{00000000-0008-0000-0500-00001A000000}"/>
            </a:ext>
          </a:extLst>
        </xdr:cNvPr>
        <xdr:cNvSpPr txBox="1">
          <a:spLocks noChangeArrowheads="1"/>
        </xdr:cNvSpPr>
      </xdr:nvSpPr>
      <xdr:spPr bwMode="auto">
        <a:xfrm>
          <a:off x="10915650" y="4772025"/>
          <a:ext cx="300595"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床</a:t>
          </a:r>
        </a:p>
      </xdr:txBody>
    </xdr:sp>
    <xdr:clientData/>
  </xdr:oneCellAnchor>
  <xdr:twoCellAnchor>
    <xdr:from>
      <xdr:col>20</xdr:col>
      <xdr:colOff>0</xdr:colOff>
      <xdr:row>11</xdr:row>
      <xdr:rowOff>66675</xdr:rowOff>
    </xdr:from>
    <xdr:to>
      <xdr:col>25</xdr:col>
      <xdr:colOff>409575</xdr:colOff>
      <xdr:row>11</xdr:row>
      <xdr:rowOff>66675</xdr:rowOff>
    </xdr:to>
    <xdr:sp macro="" textlink="">
      <xdr:nvSpPr>
        <xdr:cNvPr id="27" name="Line 35">
          <a:extLst>
            <a:ext uri="{FF2B5EF4-FFF2-40B4-BE49-F238E27FC236}">
              <a16:creationId xmlns:a16="http://schemas.microsoft.com/office/drawing/2014/main" id="{00000000-0008-0000-0500-00001B000000}"/>
            </a:ext>
          </a:extLst>
        </xdr:cNvPr>
        <xdr:cNvSpPr>
          <a:spLocks noChangeShapeType="1"/>
        </xdr:cNvSpPr>
      </xdr:nvSpPr>
      <xdr:spPr bwMode="auto">
        <a:xfrm>
          <a:off x="10572750" y="3114675"/>
          <a:ext cx="312420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22</xdr:col>
      <xdr:colOff>114300</xdr:colOff>
      <xdr:row>10</xdr:row>
      <xdr:rowOff>58270</xdr:rowOff>
    </xdr:from>
    <xdr:ext cx="864852" cy="201850"/>
    <xdr:sp macro="" textlink="">
      <xdr:nvSpPr>
        <xdr:cNvPr id="28" name="Text Box 36">
          <a:extLst>
            <a:ext uri="{FF2B5EF4-FFF2-40B4-BE49-F238E27FC236}">
              <a16:creationId xmlns:a16="http://schemas.microsoft.com/office/drawing/2014/main" id="{00000000-0008-0000-0500-00001C000000}"/>
            </a:ext>
          </a:extLst>
        </xdr:cNvPr>
        <xdr:cNvSpPr txBox="1">
          <a:spLocks noChangeArrowheads="1"/>
        </xdr:cNvSpPr>
      </xdr:nvSpPr>
      <xdr:spPr bwMode="auto">
        <a:xfrm>
          <a:off x="11772900" y="2868145"/>
          <a:ext cx="864852"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外部仕上工事</a:t>
          </a:r>
        </a:p>
      </xdr:txBody>
    </xdr:sp>
    <xdr:clientData/>
  </xdr:oneCellAnchor>
  <xdr:twoCellAnchor>
    <xdr:from>
      <xdr:col>27</xdr:col>
      <xdr:colOff>152400</xdr:colOff>
      <xdr:row>33</xdr:row>
      <xdr:rowOff>133350</xdr:rowOff>
    </xdr:from>
    <xdr:to>
      <xdr:col>31</xdr:col>
      <xdr:colOff>266700</xdr:colOff>
      <xdr:row>33</xdr:row>
      <xdr:rowOff>133350</xdr:rowOff>
    </xdr:to>
    <xdr:sp macro="" textlink="">
      <xdr:nvSpPr>
        <xdr:cNvPr id="29" name="Line 37">
          <a:extLst>
            <a:ext uri="{FF2B5EF4-FFF2-40B4-BE49-F238E27FC236}">
              <a16:creationId xmlns:a16="http://schemas.microsoft.com/office/drawing/2014/main" id="{00000000-0008-0000-0500-00001D000000}"/>
            </a:ext>
          </a:extLst>
        </xdr:cNvPr>
        <xdr:cNvSpPr>
          <a:spLocks noChangeShapeType="1"/>
        </xdr:cNvSpPr>
      </xdr:nvSpPr>
      <xdr:spPr bwMode="auto">
        <a:xfrm>
          <a:off x="14525625" y="8420100"/>
          <a:ext cx="228600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28</xdr:col>
      <xdr:colOff>192635</xdr:colOff>
      <xdr:row>32</xdr:row>
      <xdr:rowOff>129020</xdr:rowOff>
    </xdr:from>
    <xdr:ext cx="582724" cy="201850"/>
    <xdr:sp macro="" textlink="">
      <xdr:nvSpPr>
        <xdr:cNvPr id="30" name="Text Box 38">
          <a:extLst>
            <a:ext uri="{FF2B5EF4-FFF2-40B4-BE49-F238E27FC236}">
              <a16:creationId xmlns:a16="http://schemas.microsoft.com/office/drawing/2014/main" id="{00000000-0008-0000-0500-00001E000000}"/>
            </a:ext>
          </a:extLst>
        </xdr:cNvPr>
        <xdr:cNvSpPr txBox="1">
          <a:spLocks noChangeArrowheads="1"/>
        </xdr:cNvSpPr>
      </xdr:nvSpPr>
      <xdr:spPr bwMode="auto">
        <a:xfrm>
          <a:off x="15108785" y="8177645"/>
          <a:ext cx="582724"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外構工事</a:t>
          </a:r>
        </a:p>
      </xdr:txBody>
    </xdr:sp>
    <xdr:clientData/>
  </xdr:oneCellAnchor>
  <xdr:twoCellAnchor>
    <xdr:from>
      <xdr:col>32</xdr:col>
      <xdr:colOff>238125</xdr:colOff>
      <xdr:row>24</xdr:row>
      <xdr:rowOff>190500</xdr:rowOff>
    </xdr:from>
    <xdr:to>
      <xdr:col>34</xdr:col>
      <xdr:colOff>238125</xdr:colOff>
      <xdr:row>24</xdr:row>
      <xdr:rowOff>190500</xdr:rowOff>
    </xdr:to>
    <xdr:sp macro="" textlink="">
      <xdr:nvSpPr>
        <xdr:cNvPr id="31" name="Line 39">
          <a:extLst>
            <a:ext uri="{FF2B5EF4-FFF2-40B4-BE49-F238E27FC236}">
              <a16:creationId xmlns:a16="http://schemas.microsoft.com/office/drawing/2014/main" id="{00000000-0008-0000-0500-00001F000000}"/>
            </a:ext>
          </a:extLst>
        </xdr:cNvPr>
        <xdr:cNvSpPr>
          <a:spLocks noChangeShapeType="1"/>
        </xdr:cNvSpPr>
      </xdr:nvSpPr>
      <xdr:spPr bwMode="auto">
        <a:xfrm>
          <a:off x="17325975" y="6334125"/>
          <a:ext cx="108585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32</xdr:col>
      <xdr:colOff>381005</xdr:colOff>
      <xdr:row>24</xdr:row>
      <xdr:rowOff>0</xdr:rowOff>
    </xdr:from>
    <xdr:ext cx="582724" cy="201850"/>
    <xdr:sp macro="" textlink="">
      <xdr:nvSpPr>
        <xdr:cNvPr id="32" name="Text Box 40">
          <a:extLst>
            <a:ext uri="{FF2B5EF4-FFF2-40B4-BE49-F238E27FC236}">
              <a16:creationId xmlns:a16="http://schemas.microsoft.com/office/drawing/2014/main" id="{00000000-0008-0000-0500-000020000000}"/>
            </a:ext>
          </a:extLst>
        </xdr:cNvPr>
        <xdr:cNvSpPr txBox="1">
          <a:spLocks noChangeArrowheads="1"/>
        </xdr:cNvSpPr>
      </xdr:nvSpPr>
      <xdr:spPr bwMode="auto">
        <a:xfrm>
          <a:off x="17468855" y="6143625"/>
          <a:ext cx="582724"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総合調整</a:t>
          </a:r>
        </a:p>
      </xdr:txBody>
    </xdr:sp>
    <xdr:clientData/>
  </xdr:oneCellAnchor>
  <xdr:oneCellAnchor>
    <xdr:from>
      <xdr:col>5</xdr:col>
      <xdr:colOff>57150</xdr:colOff>
      <xdr:row>27</xdr:row>
      <xdr:rowOff>190500</xdr:rowOff>
    </xdr:from>
    <xdr:ext cx="1622495" cy="385234"/>
    <xdr:sp macro="" textlink="">
      <xdr:nvSpPr>
        <xdr:cNvPr id="33" name="Text Box 41">
          <a:extLst>
            <a:ext uri="{FF2B5EF4-FFF2-40B4-BE49-F238E27FC236}">
              <a16:creationId xmlns:a16="http://schemas.microsoft.com/office/drawing/2014/main" id="{00000000-0008-0000-0500-000021000000}"/>
            </a:ext>
          </a:extLst>
        </xdr:cNvPr>
        <xdr:cNvSpPr txBox="1">
          <a:spLocks noChangeArrowheads="1"/>
        </xdr:cNvSpPr>
      </xdr:nvSpPr>
      <xdr:spPr bwMode="auto">
        <a:xfrm>
          <a:off x="2486025" y="7048500"/>
          <a:ext cx="1622495" cy="38523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山留め（</a:t>
          </a:r>
          <a:r>
            <a:rPr lang="en-US" altLang="ja-JP" sz="1100" b="0" i="0" u="none" strike="noStrike" baseline="0">
              <a:solidFill>
                <a:srgbClr val="000000"/>
              </a:solidFill>
              <a:latin typeface="ＭＳ Ｐゴシック"/>
              <a:ea typeface="ＭＳ Ｐゴシック"/>
            </a:rPr>
            <a:t>SMW</a:t>
          </a:r>
          <a:r>
            <a:rPr lang="ja-JP" altLang="en-US" sz="1100" b="0" i="0" u="none" strike="noStrike" baseline="0">
              <a:solidFill>
                <a:srgbClr val="000000"/>
              </a:solidFill>
              <a:latin typeface="ＭＳ Ｐゴシック"/>
              <a:ea typeface="ＭＳ Ｐゴシック"/>
            </a:rPr>
            <a:t>・親杭横矢板</a:t>
          </a:r>
          <a:r>
            <a:rPr lang="en-US" altLang="ja-JP" sz="1100" b="0" i="0" u="none" strike="noStrike" baseline="0">
              <a:solidFill>
                <a:srgbClr val="000000"/>
              </a:solidFill>
              <a:latin typeface="ＭＳ Ｐゴシック"/>
              <a:ea typeface="ＭＳ Ｐゴシック"/>
            </a:rPr>
            <a:t>)</a:t>
          </a:r>
        </a:p>
        <a:p>
          <a:pPr algn="l" rtl="0">
            <a:defRPr sz="1000"/>
          </a:pPr>
          <a:r>
            <a:rPr lang="ja-JP" altLang="en-US" sz="1100" b="0" i="0" u="none" strike="noStrike" baseline="0">
              <a:solidFill>
                <a:srgbClr val="000000"/>
              </a:solidFill>
              <a:latin typeface="ＭＳ Ｐゴシック"/>
              <a:ea typeface="ＭＳ Ｐゴシック"/>
            </a:rPr>
            <a:t>構台杭</a:t>
          </a:r>
        </a:p>
      </xdr:txBody>
    </xdr:sp>
    <xdr:clientData/>
  </xdr:oneCellAnchor>
  <xdr:oneCellAnchor>
    <xdr:from>
      <xdr:col>4</xdr:col>
      <xdr:colOff>113180</xdr:colOff>
      <xdr:row>26</xdr:row>
      <xdr:rowOff>129989</xdr:rowOff>
    </xdr:from>
    <xdr:ext cx="300595" cy="201850"/>
    <xdr:sp macro="" textlink="">
      <xdr:nvSpPr>
        <xdr:cNvPr id="34" name="Text Box 42">
          <a:extLst>
            <a:ext uri="{FF2B5EF4-FFF2-40B4-BE49-F238E27FC236}">
              <a16:creationId xmlns:a16="http://schemas.microsoft.com/office/drawing/2014/main" id="{00000000-0008-0000-0500-000022000000}"/>
            </a:ext>
          </a:extLst>
        </xdr:cNvPr>
        <xdr:cNvSpPr txBox="1">
          <a:spLocks noChangeArrowheads="1"/>
        </xdr:cNvSpPr>
      </xdr:nvSpPr>
      <xdr:spPr bwMode="auto">
        <a:xfrm>
          <a:off x="1999130" y="6749864"/>
          <a:ext cx="300595"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準備</a:t>
          </a:r>
        </a:p>
      </xdr:txBody>
    </xdr:sp>
    <xdr:clientData/>
  </xdr:oneCellAnchor>
  <xdr:twoCellAnchor>
    <xdr:from>
      <xdr:col>6</xdr:col>
      <xdr:colOff>371475</xdr:colOff>
      <xdr:row>32</xdr:row>
      <xdr:rowOff>0</xdr:rowOff>
    </xdr:from>
    <xdr:to>
      <xdr:col>8</xdr:col>
      <xdr:colOff>28575</xdr:colOff>
      <xdr:row>32</xdr:row>
      <xdr:rowOff>0</xdr:rowOff>
    </xdr:to>
    <xdr:sp macro="" textlink="">
      <xdr:nvSpPr>
        <xdr:cNvPr id="35" name="Line 43">
          <a:extLst>
            <a:ext uri="{FF2B5EF4-FFF2-40B4-BE49-F238E27FC236}">
              <a16:creationId xmlns:a16="http://schemas.microsoft.com/office/drawing/2014/main" id="{00000000-0008-0000-0500-000023000000}"/>
            </a:ext>
          </a:extLst>
        </xdr:cNvPr>
        <xdr:cNvSpPr>
          <a:spLocks noChangeShapeType="1"/>
        </xdr:cNvSpPr>
      </xdr:nvSpPr>
      <xdr:spPr bwMode="auto">
        <a:xfrm>
          <a:off x="3343275" y="8048625"/>
          <a:ext cx="74295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8</xdr:col>
      <xdr:colOff>57150</xdr:colOff>
      <xdr:row>32</xdr:row>
      <xdr:rowOff>180975</xdr:rowOff>
    </xdr:from>
    <xdr:to>
      <xdr:col>9</xdr:col>
      <xdr:colOff>209550</xdr:colOff>
      <xdr:row>32</xdr:row>
      <xdr:rowOff>180975</xdr:rowOff>
    </xdr:to>
    <xdr:sp macro="" textlink="">
      <xdr:nvSpPr>
        <xdr:cNvPr id="36" name="Line 44">
          <a:extLst>
            <a:ext uri="{FF2B5EF4-FFF2-40B4-BE49-F238E27FC236}">
              <a16:creationId xmlns:a16="http://schemas.microsoft.com/office/drawing/2014/main" id="{00000000-0008-0000-0500-000024000000}"/>
            </a:ext>
          </a:extLst>
        </xdr:cNvPr>
        <xdr:cNvSpPr>
          <a:spLocks noChangeShapeType="1"/>
        </xdr:cNvSpPr>
      </xdr:nvSpPr>
      <xdr:spPr bwMode="auto">
        <a:xfrm>
          <a:off x="4114800" y="8229600"/>
          <a:ext cx="69532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8</xdr:col>
      <xdr:colOff>152400</xdr:colOff>
      <xdr:row>31</xdr:row>
      <xdr:rowOff>190500</xdr:rowOff>
    </xdr:from>
    <xdr:ext cx="1076449" cy="201850"/>
    <xdr:sp macro="" textlink="">
      <xdr:nvSpPr>
        <xdr:cNvPr id="37" name="Text Box 45">
          <a:extLst>
            <a:ext uri="{FF2B5EF4-FFF2-40B4-BE49-F238E27FC236}">
              <a16:creationId xmlns:a16="http://schemas.microsoft.com/office/drawing/2014/main" id="{00000000-0008-0000-0500-000025000000}"/>
            </a:ext>
          </a:extLst>
        </xdr:cNvPr>
        <xdr:cNvSpPr txBox="1">
          <a:spLocks noChangeArrowheads="1"/>
        </xdr:cNvSpPr>
      </xdr:nvSpPr>
      <xdr:spPr bwMode="auto">
        <a:xfrm>
          <a:off x="4210050" y="8001000"/>
          <a:ext cx="1076449"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次掘削・</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段切梁</a:t>
          </a:r>
        </a:p>
      </xdr:txBody>
    </xdr:sp>
    <xdr:clientData/>
  </xdr:oneCellAnchor>
  <xdr:oneCellAnchor>
    <xdr:from>
      <xdr:col>9</xdr:col>
      <xdr:colOff>190500</xdr:colOff>
      <xdr:row>33</xdr:row>
      <xdr:rowOff>0</xdr:rowOff>
    </xdr:from>
    <xdr:ext cx="1076449" cy="201850"/>
    <xdr:sp macro="" textlink="">
      <xdr:nvSpPr>
        <xdr:cNvPr id="38" name="Text Box 46">
          <a:extLst>
            <a:ext uri="{FF2B5EF4-FFF2-40B4-BE49-F238E27FC236}">
              <a16:creationId xmlns:a16="http://schemas.microsoft.com/office/drawing/2014/main" id="{00000000-0008-0000-0500-000026000000}"/>
            </a:ext>
          </a:extLst>
        </xdr:cNvPr>
        <xdr:cNvSpPr txBox="1">
          <a:spLocks noChangeArrowheads="1"/>
        </xdr:cNvSpPr>
      </xdr:nvSpPr>
      <xdr:spPr bwMode="auto">
        <a:xfrm>
          <a:off x="4791075" y="8286750"/>
          <a:ext cx="1076449"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次掘削・</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段切梁</a:t>
          </a:r>
        </a:p>
      </xdr:txBody>
    </xdr:sp>
    <xdr:clientData/>
  </xdr:oneCellAnchor>
  <xdr:twoCellAnchor>
    <xdr:from>
      <xdr:col>9</xdr:col>
      <xdr:colOff>219075</xdr:colOff>
      <xdr:row>33</xdr:row>
      <xdr:rowOff>180975</xdr:rowOff>
    </xdr:from>
    <xdr:to>
      <xdr:col>11</xdr:col>
      <xdr:colOff>38100</xdr:colOff>
      <xdr:row>33</xdr:row>
      <xdr:rowOff>180975</xdr:rowOff>
    </xdr:to>
    <xdr:sp macro="" textlink="">
      <xdr:nvSpPr>
        <xdr:cNvPr id="39" name="Line 47">
          <a:extLst>
            <a:ext uri="{FF2B5EF4-FFF2-40B4-BE49-F238E27FC236}">
              <a16:creationId xmlns:a16="http://schemas.microsoft.com/office/drawing/2014/main" id="{00000000-0008-0000-0500-000027000000}"/>
            </a:ext>
          </a:extLst>
        </xdr:cNvPr>
        <xdr:cNvSpPr>
          <a:spLocks noChangeShapeType="1"/>
        </xdr:cNvSpPr>
      </xdr:nvSpPr>
      <xdr:spPr bwMode="auto">
        <a:xfrm>
          <a:off x="4819650" y="8467725"/>
          <a:ext cx="9048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14</xdr:col>
      <xdr:colOff>0</xdr:colOff>
      <xdr:row>31</xdr:row>
      <xdr:rowOff>190500</xdr:rowOff>
    </xdr:from>
    <xdr:to>
      <xdr:col>15</xdr:col>
      <xdr:colOff>104775</xdr:colOff>
      <xdr:row>31</xdr:row>
      <xdr:rowOff>190500</xdr:rowOff>
    </xdr:to>
    <xdr:sp macro="" textlink="">
      <xdr:nvSpPr>
        <xdr:cNvPr id="40" name="Line 48">
          <a:extLst>
            <a:ext uri="{FF2B5EF4-FFF2-40B4-BE49-F238E27FC236}">
              <a16:creationId xmlns:a16="http://schemas.microsoft.com/office/drawing/2014/main" id="{00000000-0008-0000-0500-000028000000}"/>
            </a:ext>
          </a:extLst>
        </xdr:cNvPr>
        <xdr:cNvSpPr>
          <a:spLocks noChangeShapeType="1"/>
        </xdr:cNvSpPr>
      </xdr:nvSpPr>
      <xdr:spPr bwMode="auto">
        <a:xfrm>
          <a:off x="7315200" y="8001000"/>
          <a:ext cx="64770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15</xdr:col>
      <xdr:colOff>152400</xdr:colOff>
      <xdr:row>28</xdr:row>
      <xdr:rowOff>228600</xdr:rowOff>
    </xdr:from>
    <xdr:to>
      <xdr:col>16</xdr:col>
      <xdr:colOff>180975</xdr:colOff>
      <xdr:row>28</xdr:row>
      <xdr:rowOff>228600</xdr:rowOff>
    </xdr:to>
    <xdr:sp macro="" textlink="">
      <xdr:nvSpPr>
        <xdr:cNvPr id="41" name="Line 49">
          <a:extLst>
            <a:ext uri="{FF2B5EF4-FFF2-40B4-BE49-F238E27FC236}">
              <a16:creationId xmlns:a16="http://schemas.microsoft.com/office/drawing/2014/main" id="{00000000-0008-0000-0500-000029000000}"/>
            </a:ext>
          </a:extLst>
        </xdr:cNvPr>
        <xdr:cNvSpPr>
          <a:spLocks noChangeShapeType="1"/>
        </xdr:cNvSpPr>
      </xdr:nvSpPr>
      <xdr:spPr bwMode="auto">
        <a:xfrm>
          <a:off x="8010525" y="7324725"/>
          <a:ext cx="57150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11</xdr:col>
      <xdr:colOff>9525</xdr:colOff>
      <xdr:row>32</xdr:row>
      <xdr:rowOff>152400</xdr:rowOff>
    </xdr:from>
    <xdr:to>
      <xdr:col>12</xdr:col>
      <xdr:colOff>133350</xdr:colOff>
      <xdr:row>32</xdr:row>
      <xdr:rowOff>152400</xdr:rowOff>
    </xdr:to>
    <xdr:sp macro="" textlink="">
      <xdr:nvSpPr>
        <xdr:cNvPr id="42" name="Line 50">
          <a:extLst>
            <a:ext uri="{FF2B5EF4-FFF2-40B4-BE49-F238E27FC236}">
              <a16:creationId xmlns:a16="http://schemas.microsoft.com/office/drawing/2014/main" id="{00000000-0008-0000-0500-00002A000000}"/>
            </a:ext>
          </a:extLst>
        </xdr:cNvPr>
        <xdr:cNvSpPr>
          <a:spLocks noChangeShapeType="1"/>
        </xdr:cNvSpPr>
      </xdr:nvSpPr>
      <xdr:spPr bwMode="auto">
        <a:xfrm>
          <a:off x="5695950" y="8201025"/>
          <a:ext cx="66675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10</xdr:col>
      <xdr:colOff>342900</xdr:colOff>
      <xdr:row>31</xdr:row>
      <xdr:rowOff>171450</xdr:rowOff>
    </xdr:from>
    <xdr:ext cx="999248" cy="201850"/>
    <xdr:sp macro="" textlink="">
      <xdr:nvSpPr>
        <xdr:cNvPr id="43" name="Text Box 51">
          <a:extLst>
            <a:ext uri="{FF2B5EF4-FFF2-40B4-BE49-F238E27FC236}">
              <a16:creationId xmlns:a16="http://schemas.microsoft.com/office/drawing/2014/main" id="{00000000-0008-0000-0500-00002B000000}"/>
            </a:ext>
          </a:extLst>
        </xdr:cNvPr>
        <xdr:cNvSpPr txBox="1">
          <a:spLocks noChangeArrowheads="1"/>
        </xdr:cNvSpPr>
      </xdr:nvSpPr>
      <xdr:spPr bwMode="auto">
        <a:xfrm>
          <a:off x="5486400" y="7981950"/>
          <a:ext cx="999248"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底板・ﾋﾟｯﾄ立上り</a:t>
          </a:r>
        </a:p>
      </xdr:txBody>
    </xdr:sp>
    <xdr:clientData/>
  </xdr:oneCellAnchor>
  <xdr:twoCellAnchor>
    <xdr:from>
      <xdr:col>18</xdr:col>
      <xdr:colOff>361950</xdr:colOff>
      <xdr:row>24</xdr:row>
      <xdr:rowOff>180975</xdr:rowOff>
    </xdr:from>
    <xdr:to>
      <xdr:col>19</xdr:col>
      <xdr:colOff>38100</xdr:colOff>
      <xdr:row>24</xdr:row>
      <xdr:rowOff>180975</xdr:rowOff>
    </xdr:to>
    <xdr:sp macro="" textlink="">
      <xdr:nvSpPr>
        <xdr:cNvPr id="44" name="Line 52">
          <a:extLst>
            <a:ext uri="{FF2B5EF4-FFF2-40B4-BE49-F238E27FC236}">
              <a16:creationId xmlns:a16="http://schemas.microsoft.com/office/drawing/2014/main" id="{00000000-0008-0000-0500-00002C000000}"/>
            </a:ext>
          </a:extLst>
        </xdr:cNvPr>
        <xdr:cNvSpPr>
          <a:spLocks noChangeShapeType="1"/>
        </xdr:cNvSpPr>
      </xdr:nvSpPr>
      <xdr:spPr bwMode="auto">
        <a:xfrm>
          <a:off x="9848850" y="6324600"/>
          <a:ext cx="2190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19</xdr:col>
      <xdr:colOff>57150</xdr:colOff>
      <xdr:row>23</xdr:row>
      <xdr:rowOff>180975</xdr:rowOff>
    </xdr:from>
    <xdr:to>
      <xdr:col>19</xdr:col>
      <xdr:colOff>180975</xdr:colOff>
      <xdr:row>23</xdr:row>
      <xdr:rowOff>180975</xdr:rowOff>
    </xdr:to>
    <xdr:sp macro="" textlink="">
      <xdr:nvSpPr>
        <xdr:cNvPr id="45" name="Line 53">
          <a:extLst>
            <a:ext uri="{FF2B5EF4-FFF2-40B4-BE49-F238E27FC236}">
              <a16:creationId xmlns:a16="http://schemas.microsoft.com/office/drawing/2014/main" id="{00000000-0008-0000-0500-00002D000000}"/>
            </a:ext>
          </a:extLst>
        </xdr:cNvPr>
        <xdr:cNvSpPr>
          <a:spLocks noChangeShapeType="1"/>
        </xdr:cNvSpPr>
      </xdr:nvSpPr>
      <xdr:spPr bwMode="auto">
        <a:xfrm>
          <a:off x="10086975" y="6086475"/>
          <a:ext cx="12382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19</xdr:col>
      <xdr:colOff>228600</xdr:colOff>
      <xdr:row>22</xdr:row>
      <xdr:rowOff>200025</xdr:rowOff>
    </xdr:from>
    <xdr:to>
      <xdr:col>19</xdr:col>
      <xdr:colOff>371475</xdr:colOff>
      <xdr:row>22</xdr:row>
      <xdr:rowOff>200025</xdr:rowOff>
    </xdr:to>
    <xdr:sp macro="" textlink="">
      <xdr:nvSpPr>
        <xdr:cNvPr id="46" name="Line 54">
          <a:extLst>
            <a:ext uri="{FF2B5EF4-FFF2-40B4-BE49-F238E27FC236}">
              <a16:creationId xmlns:a16="http://schemas.microsoft.com/office/drawing/2014/main" id="{00000000-0008-0000-0500-00002E000000}"/>
            </a:ext>
          </a:extLst>
        </xdr:cNvPr>
        <xdr:cNvSpPr>
          <a:spLocks noChangeShapeType="1"/>
        </xdr:cNvSpPr>
      </xdr:nvSpPr>
      <xdr:spPr bwMode="auto">
        <a:xfrm>
          <a:off x="10258425" y="5867400"/>
          <a:ext cx="1428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19</xdr:col>
      <xdr:colOff>333375</xdr:colOff>
      <xdr:row>21</xdr:row>
      <xdr:rowOff>200025</xdr:rowOff>
    </xdr:from>
    <xdr:to>
      <xdr:col>20</xdr:col>
      <xdr:colOff>19050</xdr:colOff>
      <xdr:row>21</xdr:row>
      <xdr:rowOff>200025</xdr:rowOff>
    </xdr:to>
    <xdr:sp macro="" textlink="">
      <xdr:nvSpPr>
        <xdr:cNvPr id="47" name="Line 55">
          <a:extLst>
            <a:ext uri="{FF2B5EF4-FFF2-40B4-BE49-F238E27FC236}">
              <a16:creationId xmlns:a16="http://schemas.microsoft.com/office/drawing/2014/main" id="{00000000-0008-0000-0500-00002F000000}"/>
            </a:ext>
          </a:extLst>
        </xdr:cNvPr>
        <xdr:cNvSpPr>
          <a:spLocks noChangeShapeType="1"/>
        </xdr:cNvSpPr>
      </xdr:nvSpPr>
      <xdr:spPr bwMode="auto">
        <a:xfrm flipV="1">
          <a:off x="10363200" y="5629275"/>
          <a:ext cx="22860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20</xdr:col>
      <xdr:colOff>0</xdr:colOff>
      <xdr:row>20</xdr:row>
      <xdr:rowOff>228600</xdr:rowOff>
    </xdr:from>
    <xdr:to>
      <xdr:col>20</xdr:col>
      <xdr:colOff>171450</xdr:colOff>
      <xdr:row>20</xdr:row>
      <xdr:rowOff>228600</xdr:rowOff>
    </xdr:to>
    <xdr:sp macro="" textlink="">
      <xdr:nvSpPr>
        <xdr:cNvPr id="48" name="Line 56">
          <a:extLst>
            <a:ext uri="{FF2B5EF4-FFF2-40B4-BE49-F238E27FC236}">
              <a16:creationId xmlns:a16="http://schemas.microsoft.com/office/drawing/2014/main" id="{00000000-0008-0000-0500-000030000000}"/>
            </a:ext>
          </a:extLst>
        </xdr:cNvPr>
        <xdr:cNvSpPr>
          <a:spLocks noChangeShapeType="1"/>
        </xdr:cNvSpPr>
      </xdr:nvSpPr>
      <xdr:spPr bwMode="auto">
        <a:xfrm>
          <a:off x="10572750" y="5419725"/>
          <a:ext cx="17145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20</xdr:col>
      <xdr:colOff>209550</xdr:colOff>
      <xdr:row>19</xdr:row>
      <xdr:rowOff>228600</xdr:rowOff>
    </xdr:from>
    <xdr:to>
      <xdr:col>20</xdr:col>
      <xdr:colOff>361950</xdr:colOff>
      <xdr:row>19</xdr:row>
      <xdr:rowOff>228600</xdr:rowOff>
    </xdr:to>
    <xdr:sp macro="" textlink="">
      <xdr:nvSpPr>
        <xdr:cNvPr id="49" name="Line 57">
          <a:extLst>
            <a:ext uri="{FF2B5EF4-FFF2-40B4-BE49-F238E27FC236}">
              <a16:creationId xmlns:a16="http://schemas.microsoft.com/office/drawing/2014/main" id="{00000000-0008-0000-0500-000031000000}"/>
            </a:ext>
          </a:extLst>
        </xdr:cNvPr>
        <xdr:cNvSpPr>
          <a:spLocks noChangeShapeType="1"/>
        </xdr:cNvSpPr>
      </xdr:nvSpPr>
      <xdr:spPr bwMode="auto">
        <a:xfrm>
          <a:off x="10782300" y="5181600"/>
          <a:ext cx="15240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20</xdr:col>
      <xdr:colOff>342900</xdr:colOff>
      <xdr:row>18</xdr:row>
      <xdr:rowOff>228600</xdr:rowOff>
    </xdr:from>
    <xdr:to>
      <xdr:col>21</xdr:col>
      <xdr:colOff>19050</xdr:colOff>
      <xdr:row>18</xdr:row>
      <xdr:rowOff>228600</xdr:rowOff>
    </xdr:to>
    <xdr:sp macro="" textlink="">
      <xdr:nvSpPr>
        <xdr:cNvPr id="50" name="Line 58">
          <a:extLst>
            <a:ext uri="{FF2B5EF4-FFF2-40B4-BE49-F238E27FC236}">
              <a16:creationId xmlns:a16="http://schemas.microsoft.com/office/drawing/2014/main" id="{00000000-0008-0000-0500-000032000000}"/>
            </a:ext>
          </a:extLst>
        </xdr:cNvPr>
        <xdr:cNvSpPr>
          <a:spLocks noChangeShapeType="1"/>
        </xdr:cNvSpPr>
      </xdr:nvSpPr>
      <xdr:spPr bwMode="auto">
        <a:xfrm>
          <a:off x="10915650" y="4943475"/>
          <a:ext cx="2190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25</xdr:col>
      <xdr:colOff>238125</xdr:colOff>
      <xdr:row>17</xdr:row>
      <xdr:rowOff>142875</xdr:rowOff>
    </xdr:from>
    <xdr:to>
      <xdr:col>30</xdr:col>
      <xdr:colOff>219075</xdr:colOff>
      <xdr:row>17</xdr:row>
      <xdr:rowOff>142875</xdr:rowOff>
    </xdr:to>
    <xdr:sp macro="" textlink="">
      <xdr:nvSpPr>
        <xdr:cNvPr id="51" name="Line 65">
          <a:extLst>
            <a:ext uri="{FF2B5EF4-FFF2-40B4-BE49-F238E27FC236}">
              <a16:creationId xmlns:a16="http://schemas.microsoft.com/office/drawing/2014/main" id="{00000000-0008-0000-0500-000033000000}"/>
            </a:ext>
          </a:extLst>
        </xdr:cNvPr>
        <xdr:cNvSpPr>
          <a:spLocks noChangeShapeType="1"/>
        </xdr:cNvSpPr>
      </xdr:nvSpPr>
      <xdr:spPr bwMode="auto">
        <a:xfrm>
          <a:off x="13525500" y="4619625"/>
          <a:ext cx="26955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27</xdr:col>
      <xdr:colOff>266700</xdr:colOff>
      <xdr:row>16</xdr:row>
      <xdr:rowOff>211228</xdr:rowOff>
    </xdr:from>
    <xdr:ext cx="1083630" cy="201850"/>
    <xdr:sp macro="" textlink="">
      <xdr:nvSpPr>
        <xdr:cNvPr id="52" name="Text Box 66">
          <a:extLst>
            <a:ext uri="{FF2B5EF4-FFF2-40B4-BE49-F238E27FC236}">
              <a16:creationId xmlns:a16="http://schemas.microsoft.com/office/drawing/2014/main" id="{00000000-0008-0000-0500-000034000000}"/>
            </a:ext>
          </a:extLst>
        </xdr:cNvPr>
        <xdr:cNvSpPr txBox="1">
          <a:spLocks noChangeArrowheads="1"/>
        </xdr:cNvSpPr>
      </xdr:nvSpPr>
      <xdr:spPr bwMode="auto">
        <a:xfrm>
          <a:off x="14639925" y="4449853"/>
          <a:ext cx="1083630"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10F</a:t>
          </a:r>
          <a:r>
            <a:rPr lang="ja-JP" altLang="en-US" sz="1100" b="0" i="0" u="none" strike="noStrike" baseline="0">
              <a:solidFill>
                <a:srgbClr val="000000"/>
              </a:solidFill>
              <a:latin typeface="ＭＳ Ｐゴシック"/>
              <a:ea typeface="ＭＳ Ｐゴシック"/>
            </a:rPr>
            <a:t>内部仕上工事</a:t>
          </a:r>
        </a:p>
      </xdr:txBody>
    </xdr:sp>
    <xdr:clientData/>
  </xdr:oneCellAnchor>
  <xdr:twoCellAnchor>
    <xdr:from>
      <xdr:col>25</xdr:col>
      <xdr:colOff>0</xdr:colOff>
      <xdr:row>18</xdr:row>
      <xdr:rowOff>190500</xdr:rowOff>
    </xdr:from>
    <xdr:to>
      <xdr:col>30</xdr:col>
      <xdr:colOff>66675</xdr:colOff>
      <xdr:row>18</xdr:row>
      <xdr:rowOff>200025</xdr:rowOff>
    </xdr:to>
    <xdr:sp macro="" textlink="">
      <xdr:nvSpPr>
        <xdr:cNvPr id="53" name="Line 67">
          <a:extLst>
            <a:ext uri="{FF2B5EF4-FFF2-40B4-BE49-F238E27FC236}">
              <a16:creationId xmlns:a16="http://schemas.microsoft.com/office/drawing/2014/main" id="{00000000-0008-0000-0500-000035000000}"/>
            </a:ext>
          </a:extLst>
        </xdr:cNvPr>
        <xdr:cNvSpPr>
          <a:spLocks noChangeShapeType="1"/>
        </xdr:cNvSpPr>
      </xdr:nvSpPr>
      <xdr:spPr bwMode="auto">
        <a:xfrm flipV="1">
          <a:off x="13287375" y="4905375"/>
          <a:ext cx="2781300" cy="9525"/>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27</xdr:col>
      <xdr:colOff>114300</xdr:colOff>
      <xdr:row>18</xdr:row>
      <xdr:rowOff>22409</xdr:rowOff>
    </xdr:from>
    <xdr:ext cx="1013098" cy="201850"/>
    <xdr:sp macro="" textlink="">
      <xdr:nvSpPr>
        <xdr:cNvPr id="54" name="Text Box 68">
          <a:extLst>
            <a:ext uri="{FF2B5EF4-FFF2-40B4-BE49-F238E27FC236}">
              <a16:creationId xmlns:a16="http://schemas.microsoft.com/office/drawing/2014/main" id="{00000000-0008-0000-0500-000036000000}"/>
            </a:ext>
          </a:extLst>
        </xdr:cNvPr>
        <xdr:cNvSpPr txBox="1">
          <a:spLocks noChangeArrowheads="1"/>
        </xdr:cNvSpPr>
      </xdr:nvSpPr>
      <xdr:spPr bwMode="auto">
        <a:xfrm>
          <a:off x="14487525" y="4737284"/>
          <a:ext cx="1013098"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9F</a:t>
          </a:r>
          <a:r>
            <a:rPr lang="ja-JP" altLang="en-US" sz="1100" b="0" i="0" u="none" strike="noStrike" baseline="0">
              <a:solidFill>
                <a:srgbClr val="000000"/>
              </a:solidFill>
              <a:latin typeface="ＭＳ Ｐゴシック"/>
              <a:ea typeface="ＭＳ Ｐゴシック"/>
            </a:rPr>
            <a:t>内部仕上工事</a:t>
          </a:r>
        </a:p>
      </xdr:txBody>
    </xdr:sp>
    <xdr:clientData/>
  </xdr:oneCellAnchor>
  <xdr:twoCellAnchor>
    <xdr:from>
      <xdr:col>24</xdr:col>
      <xdr:colOff>238125</xdr:colOff>
      <xdr:row>20</xdr:row>
      <xdr:rowOff>0</xdr:rowOff>
    </xdr:from>
    <xdr:to>
      <xdr:col>29</xdr:col>
      <xdr:colOff>314325</xdr:colOff>
      <xdr:row>20</xdr:row>
      <xdr:rowOff>0</xdr:rowOff>
    </xdr:to>
    <xdr:sp macro="" textlink="">
      <xdr:nvSpPr>
        <xdr:cNvPr id="55" name="Line 69">
          <a:extLst>
            <a:ext uri="{FF2B5EF4-FFF2-40B4-BE49-F238E27FC236}">
              <a16:creationId xmlns:a16="http://schemas.microsoft.com/office/drawing/2014/main" id="{00000000-0008-0000-0500-000037000000}"/>
            </a:ext>
          </a:extLst>
        </xdr:cNvPr>
        <xdr:cNvSpPr>
          <a:spLocks noChangeShapeType="1"/>
        </xdr:cNvSpPr>
      </xdr:nvSpPr>
      <xdr:spPr bwMode="auto">
        <a:xfrm>
          <a:off x="12982575" y="5191125"/>
          <a:ext cx="279082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26</xdr:col>
      <xdr:colOff>342900</xdr:colOff>
      <xdr:row>19</xdr:row>
      <xdr:rowOff>56028</xdr:rowOff>
    </xdr:from>
    <xdr:ext cx="1013098" cy="201850"/>
    <xdr:sp macro="" textlink="">
      <xdr:nvSpPr>
        <xdr:cNvPr id="56" name="Text Box 70">
          <a:extLst>
            <a:ext uri="{FF2B5EF4-FFF2-40B4-BE49-F238E27FC236}">
              <a16:creationId xmlns:a16="http://schemas.microsoft.com/office/drawing/2014/main" id="{00000000-0008-0000-0500-000038000000}"/>
            </a:ext>
          </a:extLst>
        </xdr:cNvPr>
        <xdr:cNvSpPr txBox="1">
          <a:spLocks noChangeArrowheads="1"/>
        </xdr:cNvSpPr>
      </xdr:nvSpPr>
      <xdr:spPr bwMode="auto">
        <a:xfrm>
          <a:off x="14173200" y="5009028"/>
          <a:ext cx="1013098"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8F</a:t>
          </a:r>
          <a:r>
            <a:rPr lang="ja-JP" altLang="en-US" sz="1100" b="0" i="0" u="none" strike="noStrike" baseline="0">
              <a:solidFill>
                <a:srgbClr val="000000"/>
              </a:solidFill>
              <a:latin typeface="ＭＳ Ｐゴシック"/>
              <a:ea typeface="ＭＳ Ｐゴシック"/>
            </a:rPr>
            <a:t>内部仕上工事</a:t>
          </a:r>
        </a:p>
      </xdr:txBody>
    </xdr:sp>
    <xdr:clientData/>
  </xdr:oneCellAnchor>
  <xdr:twoCellAnchor>
    <xdr:from>
      <xdr:col>24</xdr:col>
      <xdr:colOff>9525</xdr:colOff>
      <xdr:row>21</xdr:row>
      <xdr:rowOff>28575</xdr:rowOff>
    </xdr:from>
    <xdr:to>
      <xdr:col>29</xdr:col>
      <xdr:colOff>95250</xdr:colOff>
      <xdr:row>21</xdr:row>
      <xdr:rowOff>38100</xdr:rowOff>
    </xdr:to>
    <xdr:sp macro="" textlink="">
      <xdr:nvSpPr>
        <xdr:cNvPr id="57" name="Line 71">
          <a:extLst>
            <a:ext uri="{FF2B5EF4-FFF2-40B4-BE49-F238E27FC236}">
              <a16:creationId xmlns:a16="http://schemas.microsoft.com/office/drawing/2014/main" id="{00000000-0008-0000-0500-000039000000}"/>
            </a:ext>
          </a:extLst>
        </xdr:cNvPr>
        <xdr:cNvSpPr>
          <a:spLocks noChangeShapeType="1"/>
        </xdr:cNvSpPr>
      </xdr:nvSpPr>
      <xdr:spPr bwMode="auto">
        <a:xfrm flipV="1">
          <a:off x="12753975" y="5457825"/>
          <a:ext cx="2800350" cy="9525"/>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26</xdr:col>
      <xdr:colOff>171450</xdr:colOff>
      <xdr:row>20</xdr:row>
      <xdr:rowOff>54346</xdr:rowOff>
    </xdr:from>
    <xdr:ext cx="1013098" cy="201850"/>
    <xdr:sp macro="" textlink="">
      <xdr:nvSpPr>
        <xdr:cNvPr id="58" name="Text Box 72">
          <a:extLst>
            <a:ext uri="{FF2B5EF4-FFF2-40B4-BE49-F238E27FC236}">
              <a16:creationId xmlns:a16="http://schemas.microsoft.com/office/drawing/2014/main" id="{00000000-0008-0000-0500-00003A000000}"/>
            </a:ext>
          </a:extLst>
        </xdr:cNvPr>
        <xdr:cNvSpPr txBox="1">
          <a:spLocks noChangeArrowheads="1"/>
        </xdr:cNvSpPr>
      </xdr:nvSpPr>
      <xdr:spPr bwMode="auto">
        <a:xfrm>
          <a:off x="14001750" y="5245471"/>
          <a:ext cx="1013098"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7F</a:t>
          </a:r>
          <a:r>
            <a:rPr lang="ja-JP" altLang="en-US" sz="1100" b="0" i="0" u="none" strike="noStrike" baseline="0">
              <a:solidFill>
                <a:srgbClr val="000000"/>
              </a:solidFill>
              <a:latin typeface="ＭＳ Ｐゴシック"/>
              <a:ea typeface="ＭＳ Ｐゴシック"/>
            </a:rPr>
            <a:t>内部仕上工事</a:t>
          </a:r>
        </a:p>
      </xdr:txBody>
    </xdr:sp>
    <xdr:clientData/>
  </xdr:oneCellAnchor>
  <xdr:twoCellAnchor>
    <xdr:from>
      <xdr:col>23</xdr:col>
      <xdr:colOff>238125</xdr:colOff>
      <xdr:row>22</xdr:row>
      <xdr:rowOff>47625</xdr:rowOff>
    </xdr:from>
    <xdr:to>
      <xdr:col>28</xdr:col>
      <xdr:colOff>323850</xdr:colOff>
      <xdr:row>22</xdr:row>
      <xdr:rowOff>57150</xdr:rowOff>
    </xdr:to>
    <xdr:sp macro="" textlink="">
      <xdr:nvSpPr>
        <xdr:cNvPr id="59" name="Line 73">
          <a:extLst>
            <a:ext uri="{FF2B5EF4-FFF2-40B4-BE49-F238E27FC236}">
              <a16:creationId xmlns:a16="http://schemas.microsoft.com/office/drawing/2014/main" id="{00000000-0008-0000-0500-00003B000000}"/>
            </a:ext>
          </a:extLst>
        </xdr:cNvPr>
        <xdr:cNvSpPr>
          <a:spLocks noChangeShapeType="1"/>
        </xdr:cNvSpPr>
      </xdr:nvSpPr>
      <xdr:spPr bwMode="auto">
        <a:xfrm flipV="1">
          <a:off x="12439650" y="5715000"/>
          <a:ext cx="2800350" cy="9525"/>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25</xdr:col>
      <xdr:colOff>361950</xdr:colOff>
      <xdr:row>21</xdr:row>
      <xdr:rowOff>99171</xdr:rowOff>
    </xdr:from>
    <xdr:ext cx="1013098" cy="201850"/>
    <xdr:sp macro="" textlink="">
      <xdr:nvSpPr>
        <xdr:cNvPr id="60" name="Text Box 74">
          <a:extLst>
            <a:ext uri="{FF2B5EF4-FFF2-40B4-BE49-F238E27FC236}">
              <a16:creationId xmlns:a16="http://schemas.microsoft.com/office/drawing/2014/main" id="{00000000-0008-0000-0500-00003C000000}"/>
            </a:ext>
          </a:extLst>
        </xdr:cNvPr>
        <xdr:cNvSpPr txBox="1">
          <a:spLocks noChangeArrowheads="1"/>
        </xdr:cNvSpPr>
      </xdr:nvSpPr>
      <xdr:spPr bwMode="auto">
        <a:xfrm>
          <a:off x="13649325" y="5528421"/>
          <a:ext cx="1013098"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6F</a:t>
          </a:r>
          <a:r>
            <a:rPr lang="ja-JP" altLang="en-US" sz="1100" b="0" i="0" u="none" strike="noStrike" baseline="0">
              <a:solidFill>
                <a:srgbClr val="000000"/>
              </a:solidFill>
              <a:latin typeface="ＭＳ Ｐゴシック"/>
              <a:ea typeface="ＭＳ Ｐゴシック"/>
            </a:rPr>
            <a:t>内部仕上工事</a:t>
          </a:r>
        </a:p>
      </xdr:txBody>
    </xdr:sp>
    <xdr:clientData/>
  </xdr:oneCellAnchor>
  <xdr:twoCellAnchor>
    <xdr:from>
      <xdr:col>23</xdr:col>
      <xdr:colOff>0</xdr:colOff>
      <xdr:row>23</xdr:row>
      <xdr:rowOff>76200</xdr:rowOff>
    </xdr:from>
    <xdr:to>
      <xdr:col>28</xdr:col>
      <xdr:colOff>152400</xdr:colOff>
      <xdr:row>23</xdr:row>
      <xdr:rowOff>85725</xdr:rowOff>
    </xdr:to>
    <xdr:sp macro="" textlink="">
      <xdr:nvSpPr>
        <xdr:cNvPr id="61" name="Line 75">
          <a:extLst>
            <a:ext uri="{FF2B5EF4-FFF2-40B4-BE49-F238E27FC236}">
              <a16:creationId xmlns:a16="http://schemas.microsoft.com/office/drawing/2014/main" id="{00000000-0008-0000-0500-00003D000000}"/>
            </a:ext>
          </a:extLst>
        </xdr:cNvPr>
        <xdr:cNvSpPr>
          <a:spLocks noChangeShapeType="1"/>
        </xdr:cNvSpPr>
      </xdr:nvSpPr>
      <xdr:spPr bwMode="auto">
        <a:xfrm>
          <a:off x="12201525" y="5981700"/>
          <a:ext cx="2867025" cy="9525"/>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25</xdr:col>
      <xdr:colOff>171450</xdr:colOff>
      <xdr:row>22</xdr:row>
      <xdr:rowOff>153519</xdr:rowOff>
    </xdr:from>
    <xdr:ext cx="1013098" cy="201850"/>
    <xdr:sp macro="" textlink="">
      <xdr:nvSpPr>
        <xdr:cNvPr id="62" name="Text Box 76">
          <a:extLst>
            <a:ext uri="{FF2B5EF4-FFF2-40B4-BE49-F238E27FC236}">
              <a16:creationId xmlns:a16="http://schemas.microsoft.com/office/drawing/2014/main" id="{00000000-0008-0000-0500-00003E000000}"/>
            </a:ext>
          </a:extLst>
        </xdr:cNvPr>
        <xdr:cNvSpPr txBox="1">
          <a:spLocks noChangeArrowheads="1"/>
        </xdr:cNvSpPr>
      </xdr:nvSpPr>
      <xdr:spPr bwMode="auto">
        <a:xfrm>
          <a:off x="13458825" y="5820894"/>
          <a:ext cx="1013098"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5F</a:t>
          </a:r>
          <a:r>
            <a:rPr lang="ja-JP" altLang="en-US" sz="1100" b="0" i="0" u="none" strike="noStrike" baseline="0">
              <a:solidFill>
                <a:srgbClr val="000000"/>
              </a:solidFill>
              <a:latin typeface="ＭＳ Ｐゴシック"/>
              <a:ea typeface="ＭＳ Ｐゴシック"/>
            </a:rPr>
            <a:t>内部仕上工事</a:t>
          </a:r>
        </a:p>
      </xdr:txBody>
    </xdr:sp>
    <xdr:clientData/>
  </xdr:oneCellAnchor>
  <xdr:twoCellAnchor>
    <xdr:from>
      <xdr:col>22</xdr:col>
      <xdr:colOff>228600</xdr:colOff>
      <xdr:row>24</xdr:row>
      <xdr:rowOff>114300</xdr:rowOff>
    </xdr:from>
    <xdr:to>
      <xdr:col>27</xdr:col>
      <xdr:colOff>381000</xdr:colOff>
      <xdr:row>24</xdr:row>
      <xdr:rowOff>114300</xdr:rowOff>
    </xdr:to>
    <xdr:sp macro="" textlink="">
      <xdr:nvSpPr>
        <xdr:cNvPr id="63" name="Line 77">
          <a:extLst>
            <a:ext uri="{FF2B5EF4-FFF2-40B4-BE49-F238E27FC236}">
              <a16:creationId xmlns:a16="http://schemas.microsoft.com/office/drawing/2014/main" id="{00000000-0008-0000-0500-00003F000000}"/>
            </a:ext>
          </a:extLst>
        </xdr:cNvPr>
        <xdr:cNvSpPr>
          <a:spLocks noChangeShapeType="1"/>
        </xdr:cNvSpPr>
      </xdr:nvSpPr>
      <xdr:spPr bwMode="auto">
        <a:xfrm flipV="1">
          <a:off x="11887200" y="6257925"/>
          <a:ext cx="286702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24</xdr:col>
      <xdr:colOff>381000</xdr:colOff>
      <xdr:row>23</xdr:row>
      <xdr:rowOff>156882</xdr:rowOff>
    </xdr:from>
    <xdr:ext cx="1013098" cy="201850"/>
    <xdr:sp macro="" textlink="">
      <xdr:nvSpPr>
        <xdr:cNvPr id="64" name="Text Box 78">
          <a:extLst>
            <a:ext uri="{FF2B5EF4-FFF2-40B4-BE49-F238E27FC236}">
              <a16:creationId xmlns:a16="http://schemas.microsoft.com/office/drawing/2014/main" id="{00000000-0008-0000-0500-000040000000}"/>
            </a:ext>
          </a:extLst>
        </xdr:cNvPr>
        <xdr:cNvSpPr txBox="1">
          <a:spLocks noChangeArrowheads="1"/>
        </xdr:cNvSpPr>
      </xdr:nvSpPr>
      <xdr:spPr bwMode="auto">
        <a:xfrm>
          <a:off x="13125450" y="6062382"/>
          <a:ext cx="1013098"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4F</a:t>
          </a:r>
          <a:r>
            <a:rPr lang="ja-JP" altLang="en-US" sz="1100" b="0" i="0" u="none" strike="noStrike" baseline="0">
              <a:solidFill>
                <a:srgbClr val="000000"/>
              </a:solidFill>
              <a:latin typeface="ＭＳ Ｐゴシック"/>
              <a:ea typeface="ＭＳ Ｐゴシック"/>
            </a:rPr>
            <a:t>内部仕上工事</a:t>
          </a:r>
        </a:p>
      </xdr:txBody>
    </xdr:sp>
    <xdr:clientData/>
  </xdr:oneCellAnchor>
  <xdr:twoCellAnchor>
    <xdr:from>
      <xdr:col>22</xdr:col>
      <xdr:colOff>0</xdr:colOff>
      <xdr:row>25</xdr:row>
      <xdr:rowOff>114300</xdr:rowOff>
    </xdr:from>
    <xdr:to>
      <xdr:col>27</xdr:col>
      <xdr:colOff>85725</xdr:colOff>
      <xdr:row>25</xdr:row>
      <xdr:rowOff>123825</xdr:rowOff>
    </xdr:to>
    <xdr:sp macro="" textlink="">
      <xdr:nvSpPr>
        <xdr:cNvPr id="65" name="Line 79">
          <a:extLst>
            <a:ext uri="{FF2B5EF4-FFF2-40B4-BE49-F238E27FC236}">
              <a16:creationId xmlns:a16="http://schemas.microsoft.com/office/drawing/2014/main" id="{00000000-0008-0000-0500-000041000000}"/>
            </a:ext>
          </a:extLst>
        </xdr:cNvPr>
        <xdr:cNvSpPr>
          <a:spLocks noChangeShapeType="1"/>
        </xdr:cNvSpPr>
      </xdr:nvSpPr>
      <xdr:spPr bwMode="auto">
        <a:xfrm flipV="1">
          <a:off x="11658600" y="6496050"/>
          <a:ext cx="2800350" cy="9525"/>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24</xdr:col>
      <xdr:colOff>76200</xdr:colOff>
      <xdr:row>24</xdr:row>
      <xdr:rowOff>169769</xdr:rowOff>
    </xdr:from>
    <xdr:ext cx="1013098" cy="201850"/>
    <xdr:sp macro="" textlink="">
      <xdr:nvSpPr>
        <xdr:cNvPr id="66" name="Text Box 80">
          <a:extLst>
            <a:ext uri="{FF2B5EF4-FFF2-40B4-BE49-F238E27FC236}">
              <a16:creationId xmlns:a16="http://schemas.microsoft.com/office/drawing/2014/main" id="{00000000-0008-0000-0500-000042000000}"/>
            </a:ext>
          </a:extLst>
        </xdr:cNvPr>
        <xdr:cNvSpPr txBox="1">
          <a:spLocks noChangeArrowheads="1"/>
        </xdr:cNvSpPr>
      </xdr:nvSpPr>
      <xdr:spPr bwMode="auto">
        <a:xfrm>
          <a:off x="12820650" y="6313394"/>
          <a:ext cx="1013098"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3F</a:t>
          </a:r>
          <a:r>
            <a:rPr lang="ja-JP" altLang="en-US" sz="1100" b="0" i="0" u="none" strike="noStrike" baseline="0">
              <a:solidFill>
                <a:srgbClr val="000000"/>
              </a:solidFill>
              <a:latin typeface="ＭＳ Ｐゴシック"/>
              <a:ea typeface="ＭＳ Ｐゴシック"/>
            </a:rPr>
            <a:t>内部仕上工事</a:t>
          </a:r>
        </a:p>
      </xdr:txBody>
    </xdr:sp>
    <xdr:clientData/>
  </xdr:oneCellAnchor>
  <xdr:twoCellAnchor>
    <xdr:from>
      <xdr:col>21</xdr:col>
      <xdr:colOff>257175</xdr:colOff>
      <xdr:row>26</xdr:row>
      <xdr:rowOff>133350</xdr:rowOff>
    </xdr:from>
    <xdr:to>
      <xdr:col>27</xdr:col>
      <xdr:colOff>0</xdr:colOff>
      <xdr:row>26</xdr:row>
      <xdr:rowOff>133350</xdr:rowOff>
    </xdr:to>
    <xdr:sp macro="" textlink="">
      <xdr:nvSpPr>
        <xdr:cNvPr id="67" name="Line 81">
          <a:extLst>
            <a:ext uri="{FF2B5EF4-FFF2-40B4-BE49-F238E27FC236}">
              <a16:creationId xmlns:a16="http://schemas.microsoft.com/office/drawing/2014/main" id="{00000000-0008-0000-0500-000043000000}"/>
            </a:ext>
          </a:extLst>
        </xdr:cNvPr>
        <xdr:cNvSpPr>
          <a:spLocks noChangeShapeType="1"/>
        </xdr:cNvSpPr>
      </xdr:nvSpPr>
      <xdr:spPr bwMode="auto">
        <a:xfrm flipV="1">
          <a:off x="11372850" y="6753225"/>
          <a:ext cx="30003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24</xdr:col>
      <xdr:colOff>0</xdr:colOff>
      <xdr:row>25</xdr:row>
      <xdr:rowOff>211230</xdr:rowOff>
    </xdr:from>
    <xdr:ext cx="1013098" cy="201850"/>
    <xdr:sp macro="" textlink="">
      <xdr:nvSpPr>
        <xdr:cNvPr id="68" name="Text Box 82">
          <a:extLst>
            <a:ext uri="{FF2B5EF4-FFF2-40B4-BE49-F238E27FC236}">
              <a16:creationId xmlns:a16="http://schemas.microsoft.com/office/drawing/2014/main" id="{00000000-0008-0000-0500-000044000000}"/>
            </a:ext>
          </a:extLst>
        </xdr:cNvPr>
        <xdr:cNvSpPr txBox="1">
          <a:spLocks noChangeArrowheads="1"/>
        </xdr:cNvSpPr>
      </xdr:nvSpPr>
      <xdr:spPr bwMode="auto">
        <a:xfrm>
          <a:off x="12744450" y="6592980"/>
          <a:ext cx="1013098"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2F</a:t>
          </a:r>
          <a:r>
            <a:rPr lang="ja-JP" altLang="en-US" sz="1100" b="0" i="0" u="none" strike="noStrike" baseline="0">
              <a:solidFill>
                <a:srgbClr val="000000"/>
              </a:solidFill>
              <a:latin typeface="ＭＳ Ｐゴシック"/>
              <a:ea typeface="ＭＳ Ｐゴシック"/>
            </a:rPr>
            <a:t>内部仕上工事</a:t>
          </a:r>
        </a:p>
      </xdr:txBody>
    </xdr:sp>
    <xdr:clientData/>
  </xdr:oneCellAnchor>
  <xdr:twoCellAnchor>
    <xdr:from>
      <xdr:col>20</xdr:col>
      <xdr:colOff>323850</xdr:colOff>
      <xdr:row>27</xdr:row>
      <xdr:rowOff>180975</xdr:rowOff>
    </xdr:from>
    <xdr:to>
      <xdr:col>31</xdr:col>
      <xdr:colOff>0</xdr:colOff>
      <xdr:row>27</xdr:row>
      <xdr:rowOff>180975</xdr:rowOff>
    </xdr:to>
    <xdr:sp macro="" textlink="">
      <xdr:nvSpPr>
        <xdr:cNvPr id="69" name="Line 83">
          <a:extLst>
            <a:ext uri="{FF2B5EF4-FFF2-40B4-BE49-F238E27FC236}">
              <a16:creationId xmlns:a16="http://schemas.microsoft.com/office/drawing/2014/main" id="{00000000-0008-0000-0500-000045000000}"/>
            </a:ext>
          </a:extLst>
        </xdr:cNvPr>
        <xdr:cNvSpPr>
          <a:spLocks noChangeShapeType="1"/>
        </xdr:cNvSpPr>
      </xdr:nvSpPr>
      <xdr:spPr bwMode="auto">
        <a:xfrm>
          <a:off x="10896600" y="7038975"/>
          <a:ext cx="564832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23</xdr:col>
      <xdr:colOff>247650</xdr:colOff>
      <xdr:row>27</xdr:row>
      <xdr:rowOff>0</xdr:rowOff>
    </xdr:from>
    <xdr:ext cx="1013098" cy="201850"/>
    <xdr:sp macro="" textlink="">
      <xdr:nvSpPr>
        <xdr:cNvPr id="70" name="Text Box 84">
          <a:extLst>
            <a:ext uri="{FF2B5EF4-FFF2-40B4-BE49-F238E27FC236}">
              <a16:creationId xmlns:a16="http://schemas.microsoft.com/office/drawing/2014/main" id="{00000000-0008-0000-0500-000046000000}"/>
            </a:ext>
          </a:extLst>
        </xdr:cNvPr>
        <xdr:cNvSpPr txBox="1">
          <a:spLocks noChangeArrowheads="1"/>
        </xdr:cNvSpPr>
      </xdr:nvSpPr>
      <xdr:spPr bwMode="auto">
        <a:xfrm>
          <a:off x="12449175" y="6858000"/>
          <a:ext cx="1013098"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1F</a:t>
          </a:r>
          <a:r>
            <a:rPr lang="ja-JP" altLang="en-US" sz="1100" b="0" i="0" u="none" strike="noStrike" baseline="0">
              <a:solidFill>
                <a:srgbClr val="000000"/>
              </a:solidFill>
              <a:latin typeface="ＭＳ Ｐゴシック"/>
              <a:ea typeface="ＭＳ Ｐゴシック"/>
            </a:rPr>
            <a:t>内部仕上工事</a:t>
          </a:r>
        </a:p>
      </xdr:txBody>
    </xdr:sp>
    <xdr:clientData/>
  </xdr:oneCellAnchor>
  <xdr:twoCellAnchor>
    <xdr:from>
      <xdr:col>23</xdr:col>
      <xdr:colOff>276225</xdr:colOff>
      <xdr:row>28</xdr:row>
      <xdr:rowOff>180975</xdr:rowOff>
    </xdr:from>
    <xdr:to>
      <xdr:col>31</xdr:col>
      <xdr:colOff>19050</xdr:colOff>
      <xdr:row>28</xdr:row>
      <xdr:rowOff>180975</xdr:rowOff>
    </xdr:to>
    <xdr:sp macro="" textlink="">
      <xdr:nvSpPr>
        <xdr:cNvPr id="71" name="Line 85">
          <a:extLst>
            <a:ext uri="{FF2B5EF4-FFF2-40B4-BE49-F238E27FC236}">
              <a16:creationId xmlns:a16="http://schemas.microsoft.com/office/drawing/2014/main" id="{00000000-0008-0000-0500-000047000000}"/>
            </a:ext>
          </a:extLst>
        </xdr:cNvPr>
        <xdr:cNvSpPr>
          <a:spLocks noChangeShapeType="1"/>
        </xdr:cNvSpPr>
      </xdr:nvSpPr>
      <xdr:spPr bwMode="auto">
        <a:xfrm>
          <a:off x="12477750" y="7277100"/>
          <a:ext cx="408622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24</xdr:col>
      <xdr:colOff>190500</xdr:colOff>
      <xdr:row>28</xdr:row>
      <xdr:rowOff>0</xdr:rowOff>
    </xdr:from>
    <xdr:ext cx="1102931" cy="201850"/>
    <xdr:sp macro="" textlink="">
      <xdr:nvSpPr>
        <xdr:cNvPr id="72" name="Text Box 86">
          <a:extLst>
            <a:ext uri="{FF2B5EF4-FFF2-40B4-BE49-F238E27FC236}">
              <a16:creationId xmlns:a16="http://schemas.microsoft.com/office/drawing/2014/main" id="{00000000-0008-0000-0500-000048000000}"/>
            </a:ext>
          </a:extLst>
        </xdr:cNvPr>
        <xdr:cNvSpPr txBox="1">
          <a:spLocks noChangeArrowheads="1"/>
        </xdr:cNvSpPr>
      </xdr:nvSpPr>
      <xdr:spPr bwMode="auto">
        <a:xfrm>
          <a:off x="12934950" y="7096125"/>
          <a:ext cx="1102931"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B1F</a:t>
          </a:r>
          <a:r>
            <a:rPr lang="ja-JP" altLang="en-US" sz="1100" b="0" i="0" u="none" strike="noStrike" baseline="0">
              <a:solidFill>
                <a:srgbClr val="000000"/>
              </a:solidFill>
              <a:latin typeface="ＭＳ Ｐゴシック"/>
              <a:ea typeface="ＭＳ Ｐゴシック"/>
            </a:rPr>
            <a:t>内部仕上工事</a:t>
          </a:r>
        </a:p>
      </xdr:txBody>
    </xdr:sp>
    <xdr:clientData/>
  </xdr:oneCellAnchor>
  <xdr:oneCellAnchor>
    <xdr:from>
      <xdr:col>13</xdr:col>
      <xdr:colOff>438150</xdr:colOff>
      <xdr:row>31</xdr:row>
      <xdr:rowOff>0</xdr:rowOff>
    </xdr:from>
    <xdr:ext cx="691856" cy="201850"/>
    <xdr:sp macro="" textlink="">
      <xdr:nvSpPr>
        <xdr:cNvPr id="73" name="Text Box 87">
          <a:extLst>
            <a:ext uri="{FF2B5EF4-FFF2-40B4-BE49-F238E27FC236}">
              <a16:creationId xmlns:a16="http://schemas.microsoft.com/office/drawing/2014/main" id="{00000000-0008-0000-0500-000049000000}"/>
            </a:ext>
          </a:extLst>
        </xdr:cNvPr>
        <xdr:cNvSpPr txBox="1">
          <a:spLocks noChangeArrowheads="1"/>
        </xdr:cNvSpPr>
      </xdr:nvSpPr>
      <xdr:spPr bwMode="auto">
        <a:xfrm>
          <a:off x="7210425" y="7810500"/>
          <a:ext cx="691856"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chemeClr val="tx1"/>
              </a:solidFill>
              <a:latin typeface="ＭＳ Ｐゴシック"/>
              <a:ea typeface="ＭＳ Ｐゴシック"/>
            </a:rPr>
            <a:t>B2</a:t>
          </a:r>
          <a:r>
            <a:rPr lang="ja-JP" altLang="en-US" sz="1100" b="0" i="0" u="none" strike="noStrike" baseline="0">
              <a:solidFill>
                <a:schemeClr val="tx1"/>
              </a:solidFill>
              <a:latin typeface="ＭＳ Ｐゴシック"/>
              <a:ea typeface="ＭＳ Ｐゴシック"/>
            </a:rPr>
            <a:t>軸・</a:t>
          </a:r>
          <a:r>
            <a:rPr lang="en-US" altLang="ja-JP" sz="1100" b="0" i="0" u="none" strike="noStrike" baseline="0">
              <a:solidFill>
                <a:schemeClr val="tx1"/>
              </a:solidFill>
              <a:latin typeface="ＭＳ Ｐゴシック"/>
              <a:ea typeface="ＭＳ Ｐゴシック"/>
            </a:rPr>
            <a:t>B1</a:t>
          </a:r>
          <a:r>
            <a:rPr lang="ja-JP" altLang="en-US" sz="1100" b="0" i="0" u="none" strike="noStrike" baseline="0">
              <a:solidFill>
                <a:schemeClr val="tx1"/>
              </a:solidFill>
              <a:latin typeface="ＭＳ Ｐゴシック"/>
              <a:ea typeface="ＭＳ Ｐゴシック"/>
            </a:rPr>
            <a:t>床</a:t>
          </a:r>
        </a:p>
      </xdr:txBody>
    </xdr:sp>
    <xdr:clientData/>
  </xdr:oneCellAnchor>
  <xdr:twoCellAnchor>
    <xdr:from>
      <xdr:col>23</xdr:col>
      <xdr:colOff>247650</xdr:colOff>
      <xdr:row>30</xdr:row>
      <xdr:rowOff>180975</xdr:rowOff>
    </xdr:from>
    <xdr:to>
      <xdr:col>30</xdr:col>
      <xdr:colOff>457200</xdr:colOff>
      <xdr:row>30</xdr:row>
      <xdr:rowOff>180975</xdr:rowOff>
    </xdr:to>
    <xdr:sp macro="" textlink="">
      <xdr:nvSpPr>
        <xdr:cNvPr id="74" name="Line 88">
          <a:extLst>
            <a:ext uri="{FF2B5EF4-FFF2-40B4-BE49-F238E27FC236}">
              <a16:creationId xmlns:a16="http://schemas.microsoft.com/office/drawing/2014/main" id="{00000000-0008-0000-0500-00004A000000}"/>
            </a:ext>
          </a:extLst>
        </xdr:cNvPr>
        <xdr:cNvSpPr>
          <a:spLocks noChangeShapeType="1"/>
        </xdr:cNvSpPr>
      </xdr:nvSpPr>
      <xdr:spPr bwMode="auto">
        <a:xfrm>
          <a:off x="12449175" y="7753350"/>
          <a:ext cx="401002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24</xdr:col>
      <xdr:colOff>76200</xdr:colOff>
      <xdr:row>30</xdr:row>
      <xdr:rowOff>0</xdr:rowOff>
    </xdr:from>
    <xdr:ext cx="1102931" cy="201850"/>
    <xdr:sp macro="" textlink="">
      <xdr:nvSpPr>
        <xdr:cNvPr id="75" name="Text Box 89">
          <a:extLst>
            <a:ext uri="{FF2B5EF4-FFF2-40B4-BE49-F238E27FC236}">
              <a16:creationId xmlns:a16="http://schemas.microsoft.com/office/drawing/2014/main" id="{00000000-0008-0000-0500-00004B000000}"/>
            </a:ext>
          </a:extLst>
        </xdr:cNvPr>
        <xdr:cNvSpPr txBox="1">
          <a:spLocks noChangeArrowheads="1"/>
        </xdr:cNvSpPr>
      </xdr:nvSpPr>
      <xdr:spPr bwMode="auto">
        <a:xfrm>
          <a:off x="12820650" y="7572375"/>
          <a:ext cx="1102931"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B2F</a:t>
          </a:r>
          <a:r>
            <a:rPr lang="ja-JP" altLang="en-US" sz="1100" b="0" i="0" u="none" strike="noStrike" baseline="0">
              <a:solidFill>
                <a:srgbClr val="000000"/>
              </a:solidFill>
              <a:latin typeface="ＭＳ Ｐゴシック"/>
              <a:ea typeface="ＭＳ Ｐゴシック"/>
            </a:rPr>
            <a:t>内部仕上工事</a:t>
          </a:r>
        </a:p>
      </xdr:txBody>
    </xdr:sp>
    <xdr:clientData/>
  </xdr:oneCellAnchor>
  <xdr:twoCellAnchor>
    <xdr:from>
      <xdr:col>13</xdr:col>
      <xdr:colOff>419100</xdr:colOff>
      <xdr:row>28</xdr:row>
      <xdr:rowOff>190500</xdr:rowOff>
    </xdr:from>
    <xdr:to>
      <xdr:col>13</xdr:col>
      <xdr:colOff>419100</xdr:colOff>
      <xdr:row>31</xdr:row>
      <xdr:rowOff>161925</xdr:rowOff>
    </xdr:to>
    <xdr:sp macro="" textlink="">
      <xdr:nvSpPr>
        <xdr:cNvPr id="76" name="Line 90">
          <a:extLst>
            <a:ext uri="{FF2B5EF4-FFF2-40B4-BE49-F238E27FC236}">
              <a16:creationId xmlns:a16="http://schemas.microsoft.com/office/drawing/2014/main" id="{00000000-0008-0000-0500-00004C000000}"/>
            </a:ext>
          </a:extLst>
        </xdr:cNvPr>
        <xdr:cNvSpPr>
          <a:spLocks noChangeShapeType="1"/>
        </xdr:cNvSpPr>
      </xdr:nvSpPr>
      <xdr:spPr bwMode="auto">
        <a:xfrm>
          <a:off x="7191375" y="7286625"/>
          <a:ext cx="0" cy="68580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13</xdr:col>
      <xdr:colOff>38100</xdr:colOff>
      <xdr:row>28</xdr:row>
      <xdr:rowOff>209550</xdr:rowOff>
    </xdr:from>
    <xdr:to>
      <xdr:col>13</xdr:col>
      <xdr:colOff>38100</xdr:colOff>
      <xdr:row>31</xdr:row>
      <xdr:rowOff>171450</xdr:rowOff>
    </xdr:to>
    <xdr:sp macro="" textlink="">
      <xdr:nvSpPr>
        <xdr:cNvPr id="77" name="Line 91">
          <a:extLst>
            <a:ext uri="{FF2B5EF4-FFF2-40B4-BE49-F238E27FC236}">
              <a16:creationId xmlns:a16="http://schemas.microsoft.com/office/drawing/2014/main" id="{00000000-0008-0000-0500-00004D000000}"/>
            </a:ext>
          </a:extLst>
        </xdr:cNvPr>
        <xdr:cNvSpPr>
          <a:spLocks noChangeShapeType="1"/>
        </xdr:cNvSpPr>
      </xdr:nvSpPr>
      <xdr:spPr bwMode="auto">
        <a:xfrm>
          <a:off x="6810375" y="7305675"/>
          <a:ext cx="0" cy="6762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18</xdr:col>
      <xdr:colOff>123825</xdr:colOff>
      <xdr:row>24</xdr:row>
      <xdr:rowOff>190500</xdr:rowOff>
    </xdr:from>
    <xdr:to>
      <xdr:col>18</xdr:col>
      <xdr:colOff>505691</xdr:colOff>
      <xdr:row>25</xdr:row>
      <xdr:rowOff>228599</xdr:rowOff>
    </xdr:to>
    <xdr:sp macro="" textlink="">
      <xdr:nvSpPr>
        <xdr:cNvPr id="78" name="Text Box 92">
          <a:extLst>
            <a:ext uri="{FF2B5EF4-FFF2-40B4-BE49-F238E27FC236}">
              <a16:creationId xmlns:a16="http://schemas.microsoft.com/office/drawing/2014/main" id="{00000000-0008-0000-0500-00004E000000}"/>
            </a:ext>
          </a:extLst>
        </xdr:cNvPr>
        <xdr:cNvSpPr txBox="1">
          <a:spLocks noChangeArrowheads="1"/>
        </xdr:cNvSpPr>
      </xdr:nvSpPr>
      <xdr:spPr bwMode="auto">
        <a:xfrm>
          <a:off x="9610725" y="6334125"/>
          <a:ext cx="381866" cy="27622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床</a:t>
          </a:r>
        </a:p>
      </xdr:txBody>
    </xdr:sp>
    <xdr:clientData/>
  </xdr:twoCellAnchor>
  <xdr:oneCellAnchor>
    <xdr:from>
      <xdr:col>18</xdr:col>
      <xdr:colOff>342900</xdr:colOff>
      <xdr:row>24</xdr:row>
      <xdr:rowOff>0</xdr:rowOff>
    </xdr:from>
    <xdr:ext cx="230063" cy="201850"/>
    <xdr:sp macro="" textlink="">
      <xdr:nvSpPr>
        <xdr:cNvPr id="79" name="Text Box 93">
          <a:extLst>
            <a:ext uri="{FF2B5EF4-FFF2-40B4-BE49-F238E27FC236}">
              <a16:creationId xmlns:a16="http://schemas.microsoft.com/office/drawing/2014/main" id="{00000000-0008-0000-0500-00004F000000}"/>
            </a:ext>
          </a:extLst>
        </xdr:cNvPr>
        <xdr:cNvSpPr txBox="1">
          <a:spLocks noChangeArrowheads="1"/>
        </xdr:cNvSpPr>
      </xdr:nvSpPr>
      <xdr:spPr bwMode="auto">
        <a:xfrm>
          <a:off x="9829800" y="6143625"/>
          <a:ext cx="230063"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床</a:t>
          </a:r>
        </a:p>
      </xdr:txBody>
    </xdr:sp>
    <xdr:clientData/>
  </xdr:oneCellAnchor>
  <xdr:oneCellAnchor>
    <xdr:from>
      <xdr:col>19</xdr:col>
      <xdr:colOff>152400</xdr:colOff>
      <xdr:row>23</xdr:row>
      <xdr:rowOff>0</xdr:rowOff>
    </xdr:from>
    <xdr:ext cx="230063" cy="201850"/>
    <xdr:sp macro="" textlink="">
      <xdr:nvSpPr>
        <xdr:cNvPr id="80" name="Text Box 94">
          <a:extLst>
            <a:ext uri="{FF2B5EF4-FFF2-40B4-BE49-F238E27FC236}">
              <a16:creationId xmlns:a16="http://schemas.microsoft.com/office/drawing/2014/main" id="{00000000-0008-0000-0500-000050000000}"/>
            </a:ext>
          </a:extLst>
        </xdr:cNvPr>
        <xdr:cNvSpPr txBox="1">
          <a:spLocks noChangeArrowheads="1"/>
        </xdr:cNvSpPr>
      </xdr:nvSpPr>
      <xdr:spPr bwMode="auto">
        <a:xfrm>
          <a:off x="10182225" y="5905500"/>
          <a:ext cx="230063"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床</a:t>
          </a:r>
        </a:p>
      </xdr:txBody>
    </xdr:sp>
    <xdr:clientData/>
  </xdr:oneCellAnchor>
  <xdr:twoCellAnchor>
    <xdr:from>
      <xdr:col>1</xdr:col>
      <xdr:colOff>0</xdr:colOff>
      <xdr:row>2</xdr:row>
      <xdr:rowOff>28575</xdr:rowOff>
    </xdr:from>
    <xdr:to>
      <xdr:col>3</xdr:col>
      <xdr:colOff>0</xdr:colOff>
      <xdr:row>5</xdr:row>
      <xdr:rowOff>9525</xdr:rowOff>
    </xdr:to>
    <xdr:sp macro="" textlink="">
      <xdr:nvSpPr>
        <xdr:cNvPr id="81" name="Line 95">
          <a:extLst>
            <a:ext uri="{FF2B5EF4-FFF2-40B4-BE49-F238E27FC236}">
              <a16:creationId xmlns:a16="http://schemas.microsoft.com/office/drawing/2014/main" id="{00000000-0008-0000-0500-000051000000}"/>
            </a:ext>
          </a:extLst>
        </xdr:cNvPr>
        <xdr:cNvSpPr>
          <a:spLocks noChangeShapeType="1"/>
        </xdr:cNvSpPr>
      </xdr:nvSpPr>
      <xdr:spPr bwMode="auto">
        <a:xfrm>
          <a:off x="352425" y="752475"/>
          <a:ext cx="99060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38100</xdr:colOff>
      <xdr:row>9</xdr:row>
      <xdr:rowOff>152400</xdr:rowOff>
    </xdr:from>
    <xdr:to>
      <xdr:col>24</xdr:col>
      <xdr:colOff>457200</xdr:colOff>
      <xdr:row>9</xdr:row>
      <xdr:rowOff>152400</xdr:rowOff>
    </xdr:to>
    <xdr:sp macro="" textlink="">
      <xdr:nvSpPr>
        <xdr:cNvPr id="82" name="Line 102">
          <a:extLst>
            <a:ext uri="{FF2B5EF4-FFF2-40B4-BE49-F238E27FC236}">
              <a16:creationId xmlns:a16="http://schemas.microsoft.com/office/drawing/2014/main" id="{00000000-0008-0000-0500-000052000000}"/>
            </a:ext>
          </a:extLst>
        </xdr:cNvPr>
        <xdr:cNvSpPr>
          <a:spLocks noChangeShapeType="1"/>
        </xdr:cNvSpPr>
      </xdr:nvSpPr>
      <xdr:spPr bwMode="auto">
        <a:xfrm>
          <a:off x="10067925" y="2724150"/>
          <a:ext cx="3133725" cy="0"/>
        </a:xfrm>
        <a:prstGeom prst="line">
          <a:avLst/>
        </a:prstGeom>
        <a:noFill/>
        <a:ln w="25400">
          <a:solidFill>
            <a:srgbClr val="000000"/>
          </a:solidFill>
          <a:prstDash val="sysDot"/>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19</xdr:col>
      <xdr:colOff>438150</xdr:colOff>
      <xdr:row>8</xdr:row>
      <xdr:rowOff>169768</xdr:rowOff>
    </xdr:from>
    <xdr:ext cx="2042867" cy="201850"/>
    <xdr:sp macro="" textlink="">
      <xdr:nvSpPr>
        <xdr:cNvPr id="83" name="Text Box 103">
          <a:extLst>
            <a:ext uri="{FF2B5EF4-FFF2-40B4-BE49-F238E27FC236}">
              <a16:creationId xmlns:a16="http://schemas.microsoft.com/office/drawing/2014/main" id="{00000000-0008-0000-0500-000053000000}"/>
            </a:ext>
          </a:extLst>
        </xdr:cNvPr>
        <xdr:cNvSpPr txBox="1">
          <a:spLocks noChangeArrowheads="1"/>
        </xdr:cNvSpPr>
      </xdr:nvSpPr>
      <xdr:spPr bwMode="auto">
        <a:xfrm>
          <a:off x="10467975" y="2503393"/>
          <a:ext cx="2042867"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工事用ｴﾚﾍﾞｰﾀ（能力</a:t>
          </a:r>
          <a:r>
            <a:rPr lang="en-US" altLang="ja-JP" sz="1100" b="0" i="0" u="none" strike="noStrike" baseline="0">
              <a:solidFill>
                <a:srgbClr val="000000"/>
              </a:solidFill>
              <a:latin typeface="ＭＳ Ｐゴシック"/>
              <a:ea typeface="ＭＳ Ｐゴシック"/>
            </a:rPr>
            <a:t>1t</a:t>
          </a:r>
          <a:r>
            <a:rPr lang="ja-JP" altLang="en-US" sz="1100" b="0" i="0" u="none" strike="noStrike" baseline="0">
              <a:solidFill>
                <a:srgbClr val="000000"/>
              </a:solidFill>
              <a:latin typeface="ＭＳ Ｐゴシック"/>
              <a:ea typeface="ＭＳ Ｐゴシック"/>
            </a:rPr>
            <a:t>） 設置期間</a:t>
          </a:r>
        </a:p>
      </xdr:txBody>
    </xdr:sp>
    <xdr:clientData/>
  </xdr:oneCellAnchor>
  <xdr:twoCellAnchor>
    <xdr:from>
      <xdr:col>15</xdr:col>
      <xdr:colOff>247650</xdr:colOff>
      <xdr:row>33</xdr:row>
      <xdr:rowOff>180975</xdr:rowOff>
    </xdr:from>
    <xdr:to>
      <xdr:col>16</xdr:col>
      <xdr:colOff>457200</xdr:colOff>
      <xdr:row>33</xdr:row>
      <xdr:rowOff>180975</xdr:rowOff>
    </xdr:to>
    <xdr:sp macro="" textlink="">
      <xdr:nvSpPr>
        <xdr:cNvPr id="84" name="Line 109">
          <a:extLst>
            <a:ext uri="{FF2B5EF4-FFF2-40B4-BE49-F238E27FC236}">
              <a16:creationId xmlns:a16="http://schemas.microsoft.com/office/drawing/2014/main" id="{00000000-0008-0000-0500-000054000000}"/>
            </a:ext>
          </a:extLst>
        </xdr:cNvPr>
        <xdr:cNvSpPr>
          <a:spLocks noChangeShapeType="1"/>
        </xdr:cNvSpPr>
      </xdr:nvSpPr>
      <xdr:spPr bwMode="auto">
        <a:xfrm>
          <a:off x="8105775" y="8467725"/>
          <a:ext cx="7524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15</xdr:col>
      <xdr:colOff>438150</xdr:colOff>
      <xdr:row>33</xdr:row>
      <xdr:rowOff>0</xdr:rowOff>
    </xdr:from>
    <xdr:ext cx="1204817" cy="201850"/>
    <xdr:sp macro="" textlink="">
      <xdr:nvSpPr>
        <xdr:cNvPr id="85" name="Text Box 110">
          <a:extLst>
            <a:ext uri="{FF2B5EF4-FFF2-40B4-BE49-F238E27FC236}">
              <a16:creationId xmlns:a16="http://schemas.microsoft.com/office/drawing/2014/main" id="{00000000-0008-0000-0500-000055000000}"/>
            </a:ext>
          </a:extLst>
        </xdr:cNvPr>
        <xdr:cNvSpPr txBox="1">
          <a:spLocks noChangeArrowheads="1"/>
        </xdr:cNvSpPr>
      </xdr:nvSpPr>
      <xdr:spPr bwMode="auto">
        <a:xfrm>
          <a:off x="8296275" y="8286750"/>
          <a:ext cx="1204817"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埋め戻し、親杭引抜</a:t>
          </a:r>
        </a:p>
      </xdr:txBody>
    </xdr:sp>
    <xdr:clientData/>
  </xdr:oneCellAnchor>
  <xdr:oneCellAnchor>
    <xdr:from>
      <xdr:col>13</xdr:col>
      <xdr:colOff>114300</xdr:colOff>
      <xdr:row>32</xdr:row>
      <xdr:rowOff>152400</xdr:rowOff>
    </xdr:from>
    <xdr:ext cx="1146981" cy="201850"/>
    <xdr:sp macro="" textlink="">
      <xdr:nvSpPr>
        <xdr:cNvPr id="86" name="Text Box 111">
          <a:extLst>
            <a:ext uri="{FF2B5EF4-FFF2-40B4-BE49-F238E27FC236}">
              <a16:creationId xmlns:a16="http://schemas.microsoft.com/office/drawing/2014/main" id="{00000000-0008-0000-0500-000056000000}"/>
            </a:ext>
          </a:extLst>
        </xdr:cNvPr>
        <xdr:cNvSpPr txBox="1">
          <a:spLocks noChangeArrowheads="1"/>
        </xdr:cNvSpPr>
      </xdr:nvSpPr>
      <xdr:spPr bwMode="auto">
        <a:xfrm>
          <a:off x="6886575" y="8201025"/>
          <a:ext cx="1146981"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車路掘削・</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段切梁</a:t>
          </a:r>
        </a:p>
      </xdr:txBody>
    </xdr:sp>
    <xdr:clientData/>
  </xdr:oneCellAnchor>
  <xdr:twoCellAnchor>
    <xdr:from>
      <xdr:col>14</xdr:col>
      <xdr:colOff>200025</xdr:colOff>
      <xdr:row>33</xdr:row>
      <xdr:rowOff>171450</xdr:rowOff>
    </xdr:from>
    <xdr:to>
      <xdr:col>15</xdr:col>
      <xdr:colOff>180975</xdr:colOff>
      <xdr:row>33</xdr:row>
      <xdr:rowOff>171450</xdr:rowOff>
    </xdr:to>
    <xdr:sp macro="" textlink="">
      <xdr:nvSpPr>
        <xdr:cNvPr id="87" name="Line 112">
          <a:extLst>
            <a:ext uri="{FF2B5EF4-FFF2-40B4-BE49-F238E27FC236}">
              <a16:creationId xmlns:a16="http://schemas.microsoft.com/office/drawing/2014/main" id="{00000000-0008-0000-0500-000057000000}"/>
            </a:ext>
          </a:extLst>
        </xdr:cNvPr>
        <xdr:cNvSpPr>
          <a:spLocks noChangeShapeType="1"/>
        </xdr:cNvSpPr>
      </xdr:nvSpPr>
      <xdr:spPr bwMode="auto">
        <a:xfrm>
          <a:off x="7515225" y="8458200"/>
          <a:ext cx="5238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21</xdr:col>
      <xdr:colOff>171450</xdr:colOff>
      <xdr:row>17</xdr:row>
      <xdr:rowOff>76200</xdr:rowOff>
    </xdr:from>
    <xdr:to>
      <xdr:col>21</xdr:col>
      <xdr:colOff>400050</xdr:colOff>
      <xdr:row>17</xdr:row>
      <xdr:rowOff>76200</xdr:rowOff>
    </xdr:to>
    <xdr:sp macro="" textlink="">
      <xdr:nvSpPr>
        <xdr:cNvPr id="88" name="Line 119">
          <a:extLst>
            <a:ext uri="{FF2B5EF4-FFF2-40B4-BE49-F238E27FC236}">
              <a16:creationId xmlns:a16="http://schemas.microsoft.com/office/drawing/2014/main" id="{00000000-0008-0000-0500-000058000000}"/>
            </a:ext>
          </a:extLst>
        </xdr:cNvPr>
        <xdr:cNvSpPr>
          <a:spLocks noChangeShapeType="1"/>
        </xdr:cNvSpPr>
      </xdr:nvSpPr>
      <xdr:spPr bwMode="auto">
        <a:xfrm>
          <a:off x="11287125" y="4552950"/>
          <a:ext cx="22860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21</xdr:col>
      <xdr:colOff>288571</xdr:colOff>
      <xdr:row>16</xdr:row>
      <xdr:rowOff>98086</xdr:rowOff>
    </xdr:from>
    <xdr:ext cx="247697" cy="201850"/>
    <xdr:sp macro="" textlink="">
      <xdr:nvSpPr>
        <xdr:cNvPr id="89" name="Text Box 120">
          <a:extLst>
            <a:ext uri="{FF2B5EF4-FFF2-40B4-BE49-F238E27FC236}">
              <a16:creationId xmlns:a16="http://schemas.microsoft.com/office/drawing/2014/main" id="{00000000-0008-0000-0500-000059000000}"/>
            </a:ext>
          </a:extLst>
        </xdr:cNvPr>
        <xdr:cNvSpPr txBox="1">
          <a:spLocks noChangeArrowheads="1"/>
        </xdr:cNvSpPr>
      </xdr:nvSpPr>
      <xdr:spPr bwMode="auto">
        <a:xfrm>
          <a:off x="11404246" y="4336711"/>
          <a:ext cx="247697"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R</a:t>
          </a:r>
          <a:r>
            <a:rPr lang="ja-JP" altLang="en-US" sz="1100" b="0" i="0" u="none" strike="noStrike" baseline="0">
              <a:solidFill>
                <a:srgbClr val="000000"/>
              </a:solidFill>
              <a:latin typeface="ＭＳ Ｐゴシック"/>
              <a:ea typeface="ＭＳ Ｐゴシック"/>
            </a:rPr>
            <a:t>床</a:t>
          </a:r>
        </a:p>
      </xdr:txBody>
    </xdr:sp>
    <xdr:clientData/>
  </xdr:oneCellAnchor>
  <xdr:twoCellAnchor>
    <xdr:from>
      <xdr:col>26</xdr:col>
      <xdr:colOff>142875</xdr:colOff>
      <xdr:row>16</xdr:row>
      <xdr:rowOff>57150</xdr:rowOff>
    </xdr:from>
    <xdr:to>
      <xdr:col>31</xdr:col>
      <xdr:colOff>57150</xdr:colOff>
      <xdr:row>16</xdr:row>
      <xdr:rowOff>57150</xdr:rowOff>
    </xdr:to>
    <xdr:sp macro="" textlink="">
      <xdr:nvSpPr>
        <xdr:cNvPr id="90" name="Line 128">
          <a:extLst>
            <a:ext uri="{FF2B5EF4-FFF2-40B4-BE49-F238E27FC236}">
              <a16:creationId xmlns:a16="http://schemas.microsoft.com/office/drawing/2014/main" id="{00000000-0008-0000-0500-00005A000000}"/>
            </a:ext>
          </a:extLst>
        </xdr:cNvPr>
        <xdr:cNvSpPr>
          <a:spLocks noChangeShapeType="1"/>
        </xdr:cNvSpPr>
      </xdr:nvSpPr>
      <xdr:spPr bwMode="auto">
        <a:xfrm>
          <a:off x="13973175" y="4295775"/>
          <a:ext cx="262890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27</xdr:col>
      <xdr:colOff>399478</xdr:colOff>
      <xdr:row>15</xdr:row>
      <xdr:rowOff>99740</xdr:rowOff>
    </xdr:from>
    <xdr:ext cx="748603" cy="201850"/>
    <xdr:sp macro="" textlink="">
      <xdr:nvSpPr>
        <xdr:cNvPr id="91" name="Text Box 129">
          <a:extLst>
            <a:ext uri="{FF2B5EF4-FFF2-40B4-BE49-F238E27FC236}">
              <a16:creationId xmlns:a16="http://schemas.microsoft.com/office/drawing/2014/main" id="{00000000-0008-0000-0500-00005B000000}"/>
            </a:ext>
          </a:extLst>
        </xdr:cNvPr>
        <xdr:cNvSpPr txBox="1">
          <a:spLocks noChangeArrowheads="1"/>
        </xdr:cNvSpPr>
      </xdr:nvSpPr>
      <xdr:spPr bwMode="auto">
        <a:xfrm>
          <a:off x="14772703" y="4100240"/>
          <a:ext cx="748603"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RF</a:t>
          </a:r>
          <a:r>
            <a:rPr lang="ja-JP" altLang="en-US" sz="1100" b="0" i="0" u="none" strike="noStrike" baseline="0">
              <a:solidFill>
                <a:srgbClr val="000000"/>
              </a:solidFill>
              <a:latin typeface="ＭＳ Ｐゴシック"/>
              <a:ea typeface="ＭＳ Ｐゴシック"/>
            </a:rPr>
            <a:t>仕上工事</a:t>
          </a:r>
        </a:p>
      </xdr:txBody>
    </xdr:sp>
    <xdr:clientData/>
  </xdr:oneCellAnchor>
  <xdr:twoCellAnchor>
    <xdr:from>
      <xdr:col>16</xdr:col>
      <xdr:colOff>257175</xdr:colOff>
      <xdr:row>23</xdr:row>
      <xdr:rowOff>209550</xdr:rowOff>
    </xdr:from>
    <xdr:to>
      <xdr:col>17</xdr:col>
      <xdr:colOff>152400</xdr:colOff>
      <xdr:row>23</xdr:row>
      <xdr:rowOff>209550</xdr:rowOff>
    </xdr:to>
    <xdr:sp macro="" textlink="">
      <xdr:nvSpPr>
        <xdr:cNvPr id="92" name="Line 132">
          <a:extLst>
            <a:ext uri="{FF2B5EF4-FFF2-40B4-BE49-F238E27FC236}">
              <a16:creationId xmlns:a16="http://schemas.microsoft.com/office/drawing/2014/main" id="{00000000-0008-0000-0500-00005C000000}"/>
            </a:ext>
          </a:extLst>
        </xdr:cNvPr>
        <xdr:cNvSpPr>
          <a:spLocks noChangeShapeType="1"/>
        </xdr:cNvSpPr>
      </xdr:nvSpPr>
      <xdr:spPr bwMode="auto">
        <a:xfrm>
          <a:off x="8658225" y="6115050"/>
          <a:ext cx="43815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16</xdr:col>
      <xdr:colOff>266700</xdr:colOff>
      <xdr:row>22</xdr:row>
      <xdr:rowOff>0</xdr:rowOff>
    </xdr:from>
    <xdr:ext cx="582724" cy="385234"/>
    <xdr:sp macro="" textlink="">
      <xdr:nvSpPr>
        <xdr:cNvPr id="93" name="Text Box 133">
          <a:extLst>
            <a:ext uri="{FF2B5EF4-FFF2-40B4-BE49-F238E27FC236}">
              <a16:creationId xmlns:a16="http://schemas.microsoft.com/office/drawing/2014/main" id="{00000000-0008-0000-0500-00005D000000}"/>
            </a:ext>
          </a:extLst>
        </xdr:cNvPr>
        <xdr:cNvSpPr txBox="1">
          <a:spLocks noChangeArrowheads="1"/>
        </xdr:cNvSpPr>
      </xdr:nvSpPr>
      <xdr:spPr bwMode="auto">
        <a:xfrm>
          <a:off x="8667750" y="5667375"/>
          <a:ext cx="582724" cy="38523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節</a:t>
          </a:r>
        </a:p>
        <a:p>
          <a:pPr algn="l" rtl="0">
            <a:defRPr sz="1000"/>
          </a:pPr>
          <a:r>
            <a:rPr lang="ja-JP" altLang="en-US" sz="1100" b="0" i="0" u="none" strike="noStrike" baseline="0">
              <a:solidFill>
                <a:srgbClr val="000000"/>
              </a:solidFill>
              <a:latin typeface="ＭＳ Ｐゴシック"/>
              <a:ea typeface="ＭＳ Ｐゴシック"/>
            </a:rPr>
            <a:t>鉄骨建方</a:t>
          </a:r>
        </a:p>
      </xdr:txBody>
    </xdr:sp>
    <xdr:clientData/>
  </xdr:oneCellAnchor>
  <xdr:oneCellAnchor>
    <xdr:from>
      <xdr:col>17</xdr:col>
      <xdr:colOff>171450</xdr:colOff>
      <xdr:row>20</xdr:row>
      <xdr:rowOff>57150</xdr:rowOff>
    </xdr:from>
    <xdr:ext cx="582724" cy="385234"/>
    <xdr:sp macro="" textlink="">
      <xdr:nvSpPr>
        <xdr:cNvPr id="94" name="Text Box 134">
          <a:extLst>
            <a:ext uri="{FF2B5EF4-FFF2-40B4-BE49-F238E27FC236}">
              <a16:creationId xmlns:a16="http://schemas.microsoft.com/office/drawing/2014/main" id="{00000000-0008-0000-0500-00005E000000}"/>
            </a:ext>
          </a:extLst>
        </xdr:cNvPr>
        <xdr:cNvSpPr txBox="1">
          <a:spLocks noChangeArrowheads="1"/>
        </xdr:cNvSpPr>
      </xdr:nvSpPr>
      <xdr:spPr bwMode="auto">
        <a:xfrm>
          <a:off x="9115425" y="5248275"/>
          <a:ext cx="582724" cy="38523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節</a:t>
          </a:r>
        </a:p>
        <a:p>
          <a:pPr algn="l" rtl="0">
            <a:defRPr sz="1000"/>
          </a:pPr>
          <a:r>
            <a:rPr lang="ja-JP" altLang="en-US" sz="1100" b="0" i="0" u="none" strike="noStrike" baseline="0">
              <a:solidFill>
                <a:srgbClr val="000000"/>
              </a:solidFill>
              <a:latin typeface="ＭＳ Ｐゴシック"/>
              <a:ea typeface="ＭＳ Ｐゴシック"/>
            </a:rPr>
            <a:t>鉄骨建方</a:t>
          </a:r>
        </a:p>
      </xdr:txBody>
    </xdr:sp>
    <xdr:clientData/>
  </xdr:oneCellAnchor>
  <xdr:oneCellAnchor>
    <xdr:from>
      <xdr:col>17</xdr:col>
      <xdr:colOff>342900</xdr:colOff>
      <xdr:row>18</xdr:row>
      <xdr:rowOff>152400</xdr:rowOff>
    </xdr:from>
    <xdr:ext cx="582724" cy="385234"/>
    <xdr:sp macro="" textlink="">
      <xdr:nvSpPr>
        <xdr:cNvPr id="95" name="Text Box 135">
          <a:extLst>
            <a:ext uri="{FF2B5EF4-FFF2-40B4-BE49-F238E27FC236}">
              <a16:creationId xmlns:a16="http://schemas.microsoft.com/office/drawing/2014/main" id="{00000000-0008-0000-0500-00005F000000}"/>
            </a:ext>
          </a:extLst>
        </xdr:cNvPr>
        <xdr:cNvSpPr txBox="1">
          <a:spLocks noChangeArrowheads="1"/>
        </xdr:cNvSpPr>
      </xdr:nvSpPr>
      <xdr:spPr bwMode="auto">
        <a:xfrm>
          <a:off x="9286875" y="4867275"/>
          <a:ext cx="582724" cy="38523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節</a:t>
          </a:r>
        </a:p>
        <a:p>
          <a:pPr algn="l" rtl="0">
            <a:defRPr sz="1000"/>
          </a:pPr>
          <a:r>
            <a:rPr lang="ja-JP" altLang="en-US" sz="1100" b="0" i="0" u="none" strike="noStrike" baseline="0">
              <a:solidFill>
                <a:srgbClr val="000000"/>
              </a:solidFill>
              <a:latin typeface="ＭＳ Ｐゴシック"/>
              <a:ea typeface="ＭＳ Ｐゴシック"/>
            </a:rPr>
            <a:t>鉄骨建方</a:t>
          </a:r>
        </a:p>
      </xdr:txBody>
    </xdr:sp>
    <xdr:clientData/>
  </xdr:oneCellAnchor>
  <xdr:twoCellAnchor>
    <xdr:from>
      <xdr:col>17</xdr:col>
      <xdr:colOff>190500</xdr:colOff>
      <xdr:row>21</xdr:row>
      <xdr:rowOff>209550</xdr:rowOff>
    </xdr:from>
    <xdr:to>
      <xdr:col>18</xdr:col>
      <xdr:colOff>19050</xdr:colOff>
      <xdr:row>21</xdr:row>
      <xdr:rowOff>209550</xdr:rowOff>
    </xdr:to>
    <xdr:sp macro="" textlink="">
      <xdr:nvSpPr>
        <xdr:cNvPr id="96" name="Line 136">
          <a:extLst>
            <a:ext uri="{FF2B5EF4-FFF2-40B4-BE49-F238E27FC236}">
              <a16:creationId xmlns:a16="http://schemas.microsoft.com/office/drawing/2014/main" id="{00000000-0008-0000-0500-000060000000}"/>
            </a:ext>
          </a:extLst>
        </xdr:cNvPr>
        <xdr:cNvSpPr>
          <a:spLocks noChangeShapeType="1"/>
        </xdr:cNvSpPr>
      </xdr:nvSpPr>
      <xdr:spPr bwMode="auto">
        <a:xfrm>
          <a:off x="9134475" y="5638800"/>
          <a:ext cx="3714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18</xdr:col>
      <xdr:colOff>28575</xdr:colOff>
      <xdr:row>20</xdr:row>
      <xdr:rowOff>66675</xdr:rowOff>
    </xdr:from>
    <xdr:to>
      <xdr:col>18</xdr:col>
      <xdr:colOff>304800</xdr:colOff>
      <xdr:row>20</xdr:row>
      <xdr:rowOff>66675</xdr:rowOff>
    </xdr:to>
    <xdr:sp macro="" textlink="">
      <xdr:nvSpPr>
        <xdr:cNvPr id="97" name="Line 137">
          <a:extLst>
            <a:ext uri="{FF2B5EF4-FFF2-40B4-BE49-F238E27FC236}">
              <a16:creationId xmlns:a16="http://schemas.microsoft.com/office/drawing/2014/main" id="{00000000-0008-0000-0500-000061000000}"/>
            </a:ext>
          </a:extLst>
        </xdr:cNvPr>
        <xdr:cNvSpPr>
          <a:spLocks noChangeShapeType="1"/>
        </xdr:cNvSpPr>
      </xdr:nvSpPr>
      <xdr:spPr bwMode="auto">
        <a:xfrm>
          <a:off x="9515475" y="5257800"/>
          <a:ext cx="27622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18</xdr:col>
      <xdr:colOff>152400</xdr:colOff>
      <xdr:row>17</xdr:row>
      <xdr:rowOff>0</xdr:rowOff>
    </xdr:from>
    <xdr:ext cx="582724" cy="385234"/>
    <xdr:sp macro="" textlink="">
      <xdr:nvSpPr>
        <xdr:cNvPr id="98" name="Text Box 138">
          <a:extLst>
            <a:ext uri="{FF2B5EF4-FFF2-40B4-BE49-F238E27FC236}">
              <a16:creationId xmlns:a16="http://schemas.microsoft.com/office/drawing/2014/main" id="{00000000-0008-0000-0500-000062000000}"/>
            </a:ext>
          </a:extLst>
        </xdr:cNvPr>
        <xdr:cNvSpPr txBox="1">
          <a:spLocks noChangeArrowheads="1"/>
        </xdr:cNvSpPr>
      </xdr:nvSpPr>
      <xdr:spPr bwMode="auto">
        <a:xfrm>
          <a:off x="9639300" y="4476750"/>
          <a:ext cx="582724" cy="38523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節</a:t>
          </a:r>
        </a:p>
        <a:p>
          <a:pPr algn="l" rtl="0">
            <a:defRPr sz="1000"/>
          </a:pPr>
          <a:r>
            <a:rPr lang="ja-JP" altLang="en-US" sz="1100" b="0" i="0" u="none" strike="noStrike" baseline="0">
              <a:solidFill>
                <a:srgbClr val="000000"/>
              </a:solidFill>
              <a:latin typeface="ＭＳ Ｐゴシック"/>
              <a:ea typeface="ＭＳ Ｐゴシック"/>
            </a:rPr>
            <a:t>鉄骨建方</a:t>
          </a:r>
        </a:p>
      </xdr:txBody>
    </xdr:sp>
    <xdr:clientData/>
  </xdr:oneCellAnchor>
  <xdr:twoCellAnchor>
    <xdr:from>
      <xdr:col>18</xdr:col>
      <xdr:colOff>333375</xdr:colOff>
      <xdr:row>18</xdr:row>
      <xdr:rowOff>180975</xdr:rowOff>
    </xdr:from>
    <xdr:to>
      <xdr:col>19</xdr:col>
      <xdr:colOff>171450</xdr:colOff>
      <xdr:row>18</xdr:row>
      <xdr:rowOff>190500</xdr:rowOff>
    </xdr:to>
    <xdr:sp macro="" textlink="">
      <xdr:nvSpPr>
        <xdr:cNvPr id="99" name="Line 139">
          <a:extLst>
            <a:ext uri="{FF2B5EF4-FFF2-40B4-BE49-F238E27FC236}">
              <a16:creationId xmlns:a16="http://schemas.microsoft.com/office/drawing/2014/main" id="{00000000-0008-0000-0500-000063000000}"/>
            </a:ext>
          </a:extLst>
        </xdr:cNvPr>
        <xdr:cNvSpPr>
          <a:spLocks noChangeShapeType="1"/>
        </xdr:cNvSpPr>
      </xdr:nvSpPr>
      <xdr:spPr bwMode="auto">
        <a:xfrm flipV="1">
          <a:off x="9820275" y="4895850"/>
          <a:ext cx="381000" cy="9525"/>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18</xdr:col>
      <xdr:colOff>457200</xdr:colOff>
      <xdr:row>15</xdr:row>
      <xdr:rowOff>57150</xdr:rowOff>
    </xdr:from>
    <xdr:ext cx="582724" cy="385234"/>
    <xdr:sp macro="" textlink="">
      <xdr:nvSpPr>
        <xdr:cNvPr id="100" name="Text Box 140">
          <a:extLst>
            <a:ext uri="{FF2B5EF4-FFF2-40B4-BE49-F238E27FC236}">
              <a16:creationId xmlns:a16="http://schemas.microsoft.com/office/drawing/2014/main" id="{00000000-0008-0000-0500-000064000000}"/>
            </a:ext>
          </a:extLst>
        </xdr:cNvPr>
        <xdr:cNvSpPr txBox="1">
          <a:spLocks noChangeArrowheads="1"/>
        </xdr:cNvSpPr>
      </xdr:nvSpPr>
      <xdr:spPr bwMode="auto">
        <a:xfrm>
          <a:off x="9944100" y="4057650"/>
          <a:ext cx="582724" cy="38523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節</a:t>
          </a:r>
        </a:p>
        <a:p>
          <a:pPr algn="l" rtl="0">
            <a:defRPr sz="1000"/>
          </a:pPr>
          <a:r>
            <a:rPr lang="ja-JP" altLang="en-US" sz="1100" b="0" i="0" u="none" strike="noStrike" baseline="0">
              <a:solidFill>
                <a:srgbClr val="000000"/>
              </a:solidFill>
              <a:latin typeface="ＭＳ Ｐゴシック"/>
              <a:ea typeface="ＭＳ Ｐゴシック"/>
            </a:rPr>
            <a:t>鉄骨建方</a:t>
          </a:r>
        </a:p>
      </xdr:txBody>
    </xdr:sp>
    <xdr:clientData/>
  </xdr:oneCellAnchor>
  <xdr:twoCellAnchor>
    <xdr:from>
      <xdr:col>19</xdr:col>
      <xdr:colOff>171450</xdr:colOff>
      <xdr:row>17</xdr:row>
      <xdr:rowOff>28575</xdr:rowOff>
    </xdr:from>
    <xdr:to>
      <xdr:col>20</xdr:col>
      <xdr:colOff>9525</xdr:colOff>
      <xdr:row>17</xdr:row>
      <xdr:rowOff>28575</xdr:rowOff>
    </xdr:to>
    <xdr:sp macro="" textlink="">
      <xdr:nvSpPr>
        <xdr:cNvPr id="101" name="Line 141">
          <a:extLst>
            <a:ext uri="{FF2B5EF4-FFF2-40B4-BE49-F238E27FC236}">
              <a16:creationId xmlns:a16="http://schemas.microsoft.com/office/drawing/2014/main" id="{00000000-0008-0000-0500-000065000000}"/>
            </a:ext>
          </a:extLst>
        </xdr:cNvPr>
        <xdr:cNvSpPr>
          <a:spLocks noChangeShapeType="1"/>
        </xdr:cNvSpPr>
      </xdr:nvSpPr>
      <xdr:spPr bwMode="auto">
        <a:xfrm>
          <a:off x="10201275" y="4505325"/>
          <a:ext cx="38100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19</xdr:col>
      <xdr:colOff>342900</xdr:colOff>
      <xdr:row>13</xdr:row>
      <xdr:rowOff>0</xdr:rowOff>
    </xdr:from>
    <xdr:ext cx="582724" cy="385234"/>
    <xdr:sp macro="" textlink="">
      <xdr:nvSpPr>
        <xdr:cNvPr id="102" name="Text Box 142">
          <a:extLst>
            <a:ext uri="{FF2B5EF4-FFF2-40B4-BE49-F238E27FC236}">
              <a16:creationId xmlns:a16="http://schemas.microsoft.com/office/drawing/2014/main" id="{00000000-0008-0000-0500-000066000000}"/>
            </a:ext>
          </a:extLst>
        </xdr:cNvPr>
        <xdr:cNvSpPr txBox="1">
          <a:spLocks noChangeArrowheads="1"/>
        </xdr:cNvSpPr>
      </xdr:nvSpPr>
      <xdr:spPr bwMode="auto">
        <a:xfrm>
          <a:off x="10372725" y="3524250"/>
          <a:ext cx="582724" cy="38523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節</a:t>
          </a:r>
        </a:p>
        <a:p>
          <a:pPr algn="l" rtl="0">
            <a:defRPr sz="1000"/>
          </a:pPr>
          <a:r>
            <a:rPr lang="ja-JP" altLang="en-US" sz="1100" b="0" i="0" u="none" strike="noStrike" baseline="0">
              <a:solidFill>
                <a:srgbClr val="000000"/>
              </a:solidFill>
              <a:latin typeface="ＭＳ Ｐゴシック"/>
              <a:ea typeface="ＭＳ Ｐゴシック"/>
            </a:rPr>
            <a:t>鉄骨建方</a:t>
          </a:r>
        </a:p>
      </xdr:txBody>
    </xdr:sp>
    <xdr:clientData/>
  </xdr:oneCellAnchor>
  <xdr:twoCellAnchor>
    <xdr:from>
      <xdr:col>20</xdr:col>
      <xdr:colOff>152400</xdr:colOff>
      <xdr:row>14</xdr:row>
      <xdr:rowOff>190500</xdr:rowOff>
    </xdr:from>
    <xdr:to>
      <xdr:col>20</xdr:col>
      <xdr:colOff>400050</xdr:colOff>
      <xdr:row>14</xdr:row>
      <xdr:rowOff>190500</xdr:rowOff>
    </xdr:to>
    <xdr:sp macro="" textlink="">
      <xdr:nvSpPr>
        <xdr:cNvPr id="103" name="Line 143">
          <a:extLst>
            <a:ext uri="{FF2B5EF4-FFF2-40B4-BE49-F238E27FC236}">
              <a16:creationId xmlns:a16="http://schemas.microsoft.com/office/drawing/2014/main" id="{00000000-0008-0000-0500-000067000000}"/>
            </a:ext>
          </a:extLst>
        </xdr:cNvPr>
        <xdr:cNvSpPr>
          <a:spLocks noChangeShapeType="1"/>
        </xdr:cNvSpPr>
      </xdr:nvSpPr>
      <xdr:spPr bwMode="auto">
        <a:xfrm>
          <a:off x="10725150" y="3952875"/>
          <a:ext cx="24765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20</xdr:col>
      <xdr:colOff>304800</xdr:colOff>
      <xdr:row>12</xdr:row>
      <xdr:rowOff>0</xdr:rowOff>
    </xdr:from>
    <xdr:ext cx="653256" cy="385234"/>
    <xdr:sp macro="" textlink="">
      <xdr:nvSpPr>
        <xdr:cNvPr id="104" name="Text Box 144">
          <a:extLst>
            <a:ext uri="{FF2B5EF4-FFF2-40B4-BE49-F238E27FC236}">
              <a16:creationId xmlns:a16="http://schemas.microsoft.com/office/drawing/2014/main" id="{00000000-0008-0000-0500-000068000000}"/>
            </a:ext>
          </a:extLst>
        </xdr:cNvPr>
        <xdr:cNvSpPr txBox="1">
          <a:spLocks noChangeArrowheads="1"/>
        </xdr:cNvSpPr>
      </xdr:nvSpPr>
      <xdr:spPr bwMode="auto">
        <a:xfrm>
          <a:off x="10877550" y="3286125"/>
          <a:ext cx="653256" cy="38523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節（搭屋）</a:t>
          </a:r>
        </a:p>
        <a:p>
          <a:pPr algn="l" rtl="0">
            <a:defRPr sz="1000"/>
          </a:pPr>
          <a:r>
            <a:rPr lang="ja-JP" altLang="en-US" sz="1100" b="0" i="0" u="none" strike="noStrike" baseline="0">
              <a:solidFill>
                <a:srgbClr val="000000"/>
              </a:solidFill>
              <a:latin typeface="ＭＳ Ｐゴシック"/>
              <a:ea typeface="ＭＳ Ｐゴシック"/>
            </a:rPr>
            <a:t>鉄骨建方</a:t>
          </a:r>
        </a:p>
      </xdr:txBody>
    </xdr:sp>
    <xdr:clientData/>
  </xdr:oneCellAnchor>
  <xdr:twoCellAnchor>
    <xdr:from>
      <xdr:col>21</xdr:col>
      <xdr:colOff>47625</xdr:colOff>
      <xdr:row>13</xdr:row>
      <xdr:rowOff>209550</xdr:rowOff>
    </xdr:from>
    <xdr:to>
      <xdr:col>21</xdr:col>
      <xdr:colOff>295275</xdr:colOff>
      <xdr:row>13</xdr:row>
      <xdr:rowOff>209550</xdr:rowOff>
    </xdr:to>
    <xdr:sp macro="" textlink="">
      <xdr:nvSpPr>
        <xdr:cNvPr id="105" name="Line 145">
          <a:extLst>
            <a:ext uri="{FF2B5EF4-FFF2-40B4-BE49-F238E27FC236}">
              <a16:creationId xmlns:a16="http://schemas.microsoft.com/office/drawing/2014/main" id="{00000000-0008-0000-0500-000069000000}"/>
            </a:ext>
          </a:extLst>
        </xdr:cNvPr>
        <xdr:cNvSpPr>
          <a:spLocks noChangeShapeType="1"/>
        </xdr:cNvSpPr>
      </xdr:nvSpPr>
      <xdr:spPr bwMode="auto">
        <a:xfrm>
          <a:off x="11163300" y="3733800"/>
          <a:ext cx="24765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18</xdr:col>
      <xdr:colOff>200025</xdr:colOff>
      <xdr:row>25</xdr:row>
      <xdr:rowOff>180975</xdr:rowOff>
    </xdr:from>
    <xdr:to>
      <xdr:col>18</xdr:col>
      <xdr:colOff>342900</xdr:colOff>
      <xdr:row>25</xdr:row>
      <xdr:rowOff>180975</xdr:rowOff>
    </xdr:to>
    <xdr:sp macro="" textlink="">
      <xdr:nvSpPr>
        <xdr:cNvPr id="106" name="Line 146">
          <a:extLst>
            <a:ext uri="{FF2B5EF4-FFF2-40B4-BE49-F238E27FC236}">
              <a16:creationId xmlns:a16="http://schemas.microsoft.com/office/drawing/2014/main" id="{00000000-0008-0000-0500-00006A000000}"/>
            </a:ext>
          </a:extLst>
        </xdr:cNvPr>
        <xdr:cNvSpPr>
          <a:spLocks noChangeShapeType="1"/>
        </xdr:cNvSpPr>
      </xdr:nvSpPr>
      <xdr:spPr bwMode="auto">
        <a:xfrm>
          <a:off x="9686925" y="6562725"/>
          <a:ext cx="1428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17</xdr:col>
      <xdr:colOff>19050</xdr:colOff>
      <xdr:row>34</xdr:row>
      <xdr:rowOff>219075</xdr:rowOff>
    </xdr:from>
    <xdr:to>
      <xdr:col>18</xdr:col>
      <xdr:colOff>228600</xdr:colOff>
      <xdr:row>34</xdr:row>
      <xdr:rowOff>219075</xdr:rowOff>
    </xdr:to>
    <xdr:sp macro="" textlink="">
      <xdr:nvSpPr>
        <xdr:cNvPr id="107" name="Line 147">
          <a:extLst>
            <a:ext uri="{FF2B5EF4-FFF2-40B4-BE49-F238E27FC236}">
              <a16:creationId xmlns:a16="http://schemas.microsoft.com/office/drawing/2014/main" id="{00000000-0008-0000-0500-00006B000000}"/>
            </a:ext>
          </a:extLst>
        </xdr:cNvPr>
        <xdr:cNvSpPr>
          <a:spLocks noChangeShapeType="1"/>
        </xdr:cNvSpPr>
      </xdr:nvSpPr>
      <xdr:spPr bwMode="auto">
        <a:xfrm>
          <a:off x="8963025" y="8743950"/>
          <a:ext cx="7524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16</xdr:col>
      <xdr:colOff>304800</xdr:colOff>
      <xdr:row>34</xdr:row>
      <xdr:rowOff>57150</xdr:rowOff>
    </xdr:from>
    <xdr:ext cx="1654427" cy="201850"/>
    <xdr:sp macro="" textlink="">
      <xdr:nvSpPr>
        <xdr:cNvPr id="108" name="Text Box 148">
          <a:extLst>
            <a:ext uri="{FF2B5EF4-FFF2-40B4-BE49-F238E27FC236}">
              <a16:creationId xmlns:a16="http://schemas.microsoft.com/office/drawing/2014/main" id="{00000000-0008-0000-0500-00006C000000}"/>
            </a:ext>
          </a:extLst>
        </xdr:cNvPr>
        <xdr:cNvSpPr txBox="1">
          <a:spLocks noChangeArrowheads="1"/>
        </xdr:cNvSpPr>
      </xdr:nvSpPr>
      <xdr:spPr bwMode="auto">
        <a:xfrm>
          <a:off x="8705850" y="8582025"/>
          <a:ext cx="1654427"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油タンク・換気棟根切、</a:t>
          </a:r>
          <a:r>
            <a:rPr lang="ja-JP" altLang="en-US" sz="1100" b="0" i="0" u="none" strike="noStrike" baseline="0">
              <a:solidFill>
                <a:schemeClr val="tx1"/>
              </a:solidFill>
              <a:latin typeface="ＭＳ Ｐゴシック"/>
              <a:ea typeface="ＭＳ Ｐゴシック"/>
            </a:rPr>
            <a:t>躯体</a:t>
          </a:r>
        </a:p>
      </xdr:txBody>
    </xdr:sp>
    <xdr:clientData/>
  </xdr:oneCellAnchor>
  <xdr:twoCellAnchor>
    <xdr:from>
      <xdr:col>16</xdr:col>
      <xdr:colOff>133350</xdr:colOff>
      <xdr:row>31</xdr:row>
      <xdr:rowOff>209550</xdr:rowOff>
    </xdr:from>
    <xdr:to>
      <xdr:col>17</xdr:col>
      <xdr:colOff>428625</xdr:colOff>
      <xdr:row>31</xdr:row>
      <xdr:rowOff>209550</xdr:rowOff>
    </xdr:to>
    <xdr:sp macro="" textlink="">
      <xdr:nvSpPr>
        <xdr:cNvPr id="109" name="Line 150">
          <a:extLst>
            <a:ext uri="{FF2B5EF4-FFF2-40B4-BE49-F238E27FC236}">
              <a16:creationId xmlns:a16="http://schemas.microsoft.com/office/drawing/2014/main" id="{00000000-0008-0000-0500-00006D000000}"/>
            </a:ext>
          </a:extLst>
        </xdr:cNvPr>
        <xdr:cNvSpPr>
          <a:spLocks noChangeShapeType="1"/>
        </xdr:cNvSpPr>
      </xdr:nvSpPr>
      <xdr:spPr bwMode="auto">
        <a:xfrm>
          <a:off x="8534400" y="8020050"/>
          <a:ext cx="83820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16</xdr:col>
      <xdr:colOff>342900</xdr:colOff>
      <xdr:row>31</xdr:row>
      <xdr:rowOff>0</xdr:rowOff>
    </xdr:from>
    <xdr:ext cx="300595" cy="201850"/>
    <xdr:sp macro="" textlink="">
      <xdr:nvSpPr>
        <xdr:cNvPr id="110" name="Text Box 151">
          <a:extLst>
            <a:ext uri="{FF2B5EF4-FFF2-40B4-BE49-F238E27FC236}">
              <a16:creationId xmlns:a16="http://schemas.microsoft.com/office/drawing/2014/main" id="{00000000-0008-0000-0500-00006E000000}"/>
            </a:ext>
          </a:extLst>
        </xdr:cNvPr>
        <xdr:cNvSpPr txBox="1">
          <a:spLocks noChangeArrowheads="1"/>
        </xdr:cNvSpPr>
      </xdr:nvSpPr>
      <xdr:spPr bwMode="auto">
        <a:xfrm>
          <a:off x="8743950" y="7810500"/>
          <a:ext cx="300595"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chemeClr val="tx1"/>
              </a:solidFill>
              <a:latin typeface="ＭＳ Ｐゴシック"/>
              <a:ea typeface="ＭＳ Ｐゴシック"/>
            </a:rPr>
            <a:t>車路</a:t>
          </a:r>
        </a:p>
      </xdr:txBody>
    </xdr:sp>
    <xdr:clientData/>
  </xdr:oneCellAnchor>
  <xdr:twoCellAnchor>
    <xdr:from>
      <xdr:col>6</xdr:col>
      <xdr:colOff>342900</xdr:colOff>
      <xdr:row>8</xdr:row>
      <xdr:rowOff>171450</xdr:rowOff>
    </xdr:from>
    <xdr:to>
      <xdr:col>18</xdr:col>
      <xdr:colOff>428625</xdr:colOff>
      <xdr:row>8</xdr:row>
      <xdr:rowOff>171450</xdr:rowOff>
    </xdr:to>
    <xdr:sp macro="" textlink="">
      <xdr:nvSpPr>
        <xdr:cNvPr id="112" name="Line 154">
          <a:extLst>
            <a:ext uri="{FF2B5EF4-FFF2-40B4-BE49-F238E27FC236}">
              <a16:creationId xmlns:a16="http://schemas.microsoft.com/office/drawing/2014/main" id="{00000000-0008-0000-0500-000070000000}"/>
            </a:ext>
          </a:extLst>
        </xdr:cNvPr>
        <xdr:cNvSpPr>
          <a:spLocks noChangeShapeType="1"/>
        </xdr:cNvSpPr>
      </xdr:nvSpPr>
      <xdr:spPr bwMode="auto">
        <a:xfrm flipV="1">
          <a:off x="3314700" y="2505075"/>
          <a:ext cx="6600825" cy="0"/>
        </a:xfrm>
        <a:prstGeom prst="line">
          <a:avLst/>
        </a:prstGeom>
        <a:noFill/>
        <a:ln w="25400">
          <a:solidFill>
            <a:srgbClr val="000000"/>
          </a:solidFill>
          <a:prstDash val="sysDot"/>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editAs="oneCell">
    <xdr:from>
      <xdr:col>7</xdr:col>
      <xdr:colOff>19050</xdr:colOff>
      <xdr:row>7</xdr:row>
      <xdr:rowOff>179292</xdr:rowOff>
    </xdr:from>
    <xdr:to>
      <xdr:col>9</xdr:col>
      <xdr:colOff>338571</xdr:colOff>
      <xdr:row>8</xdr:row>
      <xdr:rowOff>150719</xdr:rowOff>
    </xdr:to>
    <xdr:sp macro="" textlink="">
      <xdr:nvSpPr>
        <xdr:cNvPr id="113" name="Text Box 155">
          <a:extLst>
            <a:ext uri="{FF2B5EF4-FFF2-40B4-BE49-F238E27FC236}">
              <a16:creationId xmlns:a16="http://schemas.microsoft.com/office/drawing/2014/main" id="{00000000-0008-0000-0500-000071000000}"/>
            </a:ext>
          </a:extLst>
        </xdr:cNvPr>
        <xdr:cNvSpPr txBox="1">
          <a:spLocks noChangeArrowheads="1"/>
        </xdr:cNvSpPr>
      </xdr:nvSpPr>
      <xdr:spPr bwMode="auto">
        <a:xfrm>
          <a:off x="3533775" y="2274792"/>
          <a:ext cx="1405371" cy="209552"/>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80t</a:t>
          </a:r>
          <a:r>
            <a:rPr lang="ja-JP" altLang="en-US" sz="1100" b="0" i="0" u="none" strike="noStrike" baseline="0">
              <a:solidFill>
                <a:srgbClr val="000000"/>
              </a:solidFill>
              <a:latin typeface="ＭＳ Ｐゴシック"/>
              <a:ea typeface="ＭＳ Ｐゴシック"/>
            </a:rPr>
            <a:t>クレーン 設置期間</a:t>
          </a:r>
        </a:p>
      </xdr:txBody>
    </xdr:sp>
    <xdr:clientData/>
  </xdr:twoCellAnchor>
  <xdr:twoCellAnchor>
    <xdr:from>
      <xdr:col>12</xdr:col>
      <xdr:colOff>0</xdr:colOff>
      <xdr:row>40</xdr:row>
      <xdr:rowOff>133350</xdr:rowOff>
    </xdr:from>
    <xdr:to>
      <xdr:col>12</xdr:col>
      <xdr:colOff>0</xdr:colOff>
      <xdr:row>40</xdr:row>
      <xdr:rowOff>133350</xdr:rowOff>
    </xdr:to>
    <xdr:sp macro="" textlink="">
      <xdr:nvSpPr>
        <xdr:cNvPr id="114" name="Line 156">
          <a:extLst>
            <a:ext uri="{FF2B5EF4-FFF2-40B4-BE49-F238E27FC236}">
              <a16:creationId xmlns:a16="http://schemas.microsoft.com/office/drawing/2014/main" id="{00000000-0008-0000-0500-000072000000}"/>
            </a:ext>
          </a:extLst>
        </xdr:cNvPr>
        <xdr:cNvSpPr>
          <a:spLocks noChangeShapeType="1"/>
        </xdr:cNvSpPr>
      </xdr:nvSpPr>
      <xdr:spPr bwMode="auto">
        <a:xfrm>
          <a:off x="6229350" y="10353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9525</xdr:colOff>
      <xdr:row>37</xdr:row>
      <xdr:rowOff>152400</xdr:rowOff>
    </xdr:from>
    <xdr:to>
      <xdr:col>32</xdr:col>
      <xdr:colOff>0</xdr:colOff>
      <xdr:row>37</xdr:row>
      <xdr:rowOff>152400</xdr:rowOff>
    </xdr:to>
    <xdr:sp macro="" textlink="">
      <xdr:nvSpPr>
        <xdr:cNvPr id="115" name="Line 157">
          <a:extLst>
            <a:ext uri="{FF2B5EF4-FFF2-40B4-BE49-F238E27FC236}">
              <a16:creationId xmlns:a16="http://schemas.microsoft.com/office/drawing/2014/main" id="{00000000-0008-0000-0500-000073000000}"/>
            </a:ext>
          </a:extLst>
        </xdr:cNvPr>
        <xdr:cNvSpPr>
          <a:spLocks noChangeShapeType="1"/>
        </xdr:cNvSpPr>
      </xdr:nvSpPr>
      <xdr:spPr bwMode="auto">
        <a:xfrm>
          <a:off x="5695950" y="9458325"/>
          <a:ext cx="11391900" cy="0"/>
        </a:xfrm>
        <a:prstGeom prst="line">
          <a:avLst/>
        </a:prstGeom>
        <a:noFill/>
        <a:ln w="25400">
          <a:solidFill>
            <a:srgbClr val="000000"/>
          </a:solidFill>
          <a:round/>
          <a:headEnd type="diamond" w="med" len="med"/>
          <a:tailEnd type="diamond" w="med" len="med"/>
        </a:ln>
        <a:extLst>
          <a:ext uri="{909E8E84-426E-40DD-AFC4-6F175D3DCCD1}">
            <a14:hiddenFill xmlns:a14="http://schemas.microsoft.com/office/drawing/2010/main">
              <a:noFill/>
            </a14:hiddenFill>
          </a:ext>
        </a:extLst>
      </xdr:spPr>
    </xdr:sp>
    <xdr:clientData/>
  </xdr:twoCellAnchor>
  <xdr:oneCellAnchor>
    <xdr:from>
      <xdr:col>21</xdr:col>
      <xdr:colOff>342900</xdr:colOff>
      <xdr:row>36</xdr:row>
      <xdr:rowOff>152400</xdr:rowOff>
    </xdr:from>
    <xdr:ext cx="864852" cy="201850"/>
    <xdr:sp macro="" textlink="">
      <xdr:nvSpPr>
        <xdr:cNvPr id="116" name="Text Box 158">
          <a:extLst>
            <a:ext uri="{FF2B5EF4-FFF2-40B4-BE49-F238E27FC236}">
              <a16:creationId xmlns:a16="http://schemas.microsoft.com/office/drawing/2014/main" id="{00000000-0008-0000-0500-000074000000}"/>
            </a:ext>
          </a:extLst>
        </xdr:cNvPr>
        <xdr:cNvSpPr txBox="1">
          <a:spLocks noChangeArrowheads="1"/>
        </xdr:cNvSpPr>
      </xdr:nvSpPr>
      <xdr:spPr bwMode="auto">
        <a:xfrm>
          <a:off x="11458575" y="9153525"/>
          <a:ext cx="864852"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機械設備工事</a:t>
          </a:r>
        </a:p>
      </xdr:txBody>
    </xdr:sp>
    <xdr:clientData/>
  </xdr:oneCellAnchor>
  <xdr:twoCellAnchor>
    <xdr:from>
      <xdr:col>27</xdr:col>
      <xdr:colOff>371475</xdr:colOff>
      <xdr:row>39</xdr:row>
      <xdr:rowOff>133350</xdr:rowOff>
    </xdr:from>
    <xdr:to>
      <xdr:col>31</xdr:col>
      <xdr:colOff>457200</xdr:colOff>
      <xdr:row>39</xdr:row>
      <xdr:rowOff>133350</xdr:rowOff>
    </xdr:to>
    <xdr:sp macro="" textlink="">
      <xdr:nvSpPr>
        <xdr:cNvPr id="117" name="Line 159">
          <a:extLst>
            <a:ext uri="{FF2B5EF4-FFF2-40B4-BE49-F238E27FC236}">
              <a16:creationId xmlns:a16="http://schemas.microsoft.com/office/drawing/2014/main" id="{00000000-0008-0000-0500-000075000000}"/>
            </a:ext>
          </a:extLst>
        </xdr:cNvPr>
        <xdr:cNvSpPr>
          <a:spLocks noChangeShapeType="1"/>
        </xdr:cNvSpPr>
      </xdr:nvSpPr>
      <xdr:spPr bwMode="auto">
        <a:xfrm>
          <a:off x="14744700" y="10048875"/>
          <a:ext cx="225742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29</xdr:col>
      <xdr:colOff>323850</xdr:colOff>
      <xdr:row>38</xdr:row>
      <xdr:rowOff>133350</xdr:rowOff>
    </xdr:from>
    <xdr:ext cx="582724" cy="201850"/>
    <xdr:sp macro="" textlink="">
      <xdr:nvSpPr>
        <xdr:cNvPr id="118" name="Text Box 160">
          <a:extLst>
            <a:ext uri="{FF2B5EF4-FFF2-40B4-BE49-F238E27FC236}">
              <a16:creationId xmlns:a16="http://schemas.microsoft.com/office/drawing/2014/main" id="{00000000-0008-0000-0500-000076000000}"/>
            </a:ext>
          </a:extLst>
        </xdr:cNvPr>
        <xdr:cNvSpPr txBox="1">
          <a:spLocks noChangeArrowheads="1"/>
        </xdr:cNvSpPr>
      </xdr:nvSpPr>
      <xdr:spPr bwMode="auto">
        <a:xfrm>
          <a:off x="15782925" y="9744075"/>
          <a:ext cx="582724"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外構工事</a:t>
          </a:r>
        </a:p>
      </xdr:txBody>
    </xdr:sp>
    <xdr:clientData/>
  </xdr:oneCellAnchor>
  <xdr:twoCellAnchor>
    <xdr:from>
      <xdr:col>12</xdr:col>
      <xdr:colOff>0</xdr:colOff>
      <xdr:row>45</xdr:row>
      <xdr:rowOff>104775</xdr:rowOff>
    </xdr:from>
    <xdr:to>
      <xdr:col>12</xdr:col>
      <xdr:colOff>0</xdr:colOff>
      <xdr:row>45</xdr:row>
      <xdr:rowOff>104775</xdr:rowOff>
    </xdr:to>
    <xdr:sp macro="" textlink="">
      <xdr:nvSpPr>
        <xdr:cNvPr id="119" name="Line 161">
          <a:extLst>
            <a:ext uri="{FF2B5EF4-FFF2-40B4-BE49-F238E27FC236}">
              <a16:creationId xmlns:a16="http://schemas.microsoft.com/office/drawing/2014/main" id="{00000000-0008-0000-0500-000077000000}"/>
            </a:ext>
          </a:extLst>
        </xdr:cNvPr>
        <xdr:cNvSpPr>
          <a:spLocks noChangeShapeType="1"/>
        </xdr:cNvSpPr>
      </xdr:nvSpPr>
      <xdr:spPr bwMode="auto">
        <a:xfrm>
          <a:off x="6229350" y="1184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438150</xdr:colOff>
      <xdr:row>42</xdr:row>
      <xdr:rowOff>123825</xdr:rowOff>
    </xdr:from>
    <xdr:to>
      <xdr:col>31</xdr:col>
      <xdr:colOff>200025</xdr:colOff>
      <xdr:row>42</xdr:row>
      <xdr:rowOff>123825</xdr:rowOff>
    </xdr:to>
    <xdr:sp macro="" textlink="">
      <xdr:nvSpPr>
        <xdr:cNvPr id="120" name="Line 162">
          <a:extLst>
            <a:ext uri="{FF2B5EF4-FFF2-40B4-BE49-F238E27FC236}">
              <a16:creationId xmlns:a16="http://schemas.microsoft.com/office/drawing/2014/main" id="{00000000-0008-0000-0500-000078000000}"/>
            </a:ext>
          </a:extLst>
        </xdr:cNvPr>
        <xdr:cNvSpPr>
          <a:spLocks noChangeShapeType="1"/>
        </xdr:cNvSpPr>
      </xdr:nvSpPr>
      <xdr:spPr bwMode="auto">
        <a:xfrm>
          <a:off x="5581650" y="10953750"/>
          <a:ext cx="11163300" cy="0"/>
        </a:xfrm>
        <a:prstGeom prst="line">
          <a:avLst/>
        </a:prstGeom>
        <a:noFill/>
        <a:ln w="25400">
          <a:solidFill>
            <a:srgbClr val="000000"/>
          </a:solidFill>
          <a:round/>
          <a:headEnd type="diamond" w="med" len="med"/>
          <a:tailEnd type="diamond" w="med" len="med"/>
        </a:ln>
        <a:extLst>
          <a:ext uri="{909E8E84-426E-40DD-AFC4-6F175D3DCCD1}">
            <a14:hiddenFill xmlns:a14="http://schemas.microsoft.com/office/drawing/2010/main">
              <a:noFill/>
            </a14:hiddenFill>
          </a:ext>
        </a:extLst>
      </xdr:spPr>
    </xdr:sp>
    <xdr:clientData/>
  </xdr:twoCellAnchor>
  <xdr:oneCellAnchor>
    <xdr:from>
      <xdr:col>21</xdr:col>
      <xdr:colOff>247650</xdr:colOff>
      <xdr:row>41</xdr:row>
      <xdr:rowOff>133350</xdr:rowOff>
    </xdr:from>
    <xdr:ext cx="864852" cy="201850"/>
    <xdr:sp macro="" textlink="">
      <xdr:nvSpPr>
        <xdr:cNvPr id="121" name="Text Box 163">
          <a:extLst>
            <a:ext uri="{FF2B5EF4-FFF2-40B4-BE49-F238E27FC236}">
              <a16:creationId xmlns:a16="http://schemas.microsoft.com/office/drawing/2014/main" id="{00000000-0008-0000-0500-000079000000}"/>
            </a:ext>
          </a:extLst>
        </xdr:cNvPr>
        <xdr:cNvSpPr txBox="1">
          <a:spLocks noChangeArrowheads="1"/>
        </xdr:cNvSpPr>
      </xdr:nvSpPr>
      <xdr:spPr bwMode="auto">
        <a:xfrm>
          <a:off x="11363325" y="10658475"/>
          <a:ext cx="864852"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電気設備工事</a:t>
          </a:r>
        </a:p>
      </xdr:txBody>
    </xdr:sp>
    <xdr:clientData/>
  </xdr:oneCellAnchor>
  <xdr:twoCellAnchor>
    <xdr:from>
      <xdr:col>27</xdr:col>
      <xdr:colOff>371475</xdr:colOff>
      <xdr:row>44</xdr:row>
      <xdr:rowOff>104775</xdr:rowOff>
    </xdr:from>
    <xdr:to>
      <xdr:col>31</xdr:col>
      <xdr:colOff>457200</xdr:colOff>
      <xdr:row>44</xdr:row>
      <xdr:rowOff>104775</xdr:rowOff>
    </xdr:to>
    <xdr:sp macro="" textlink="">
      <xdr:nvSpPr>
        <xdr:cNvPr id="122" name="Line 164">
          <a:extLst>
            <a:ext uri="{FF2B5EF4-FFF2-40B4-BE49-F238E27FC236}">
              <a16:creationId xmlns:a16="http://schemas.microsoft.com/office/drawing/2014/main" id="{00000000-0008-0000-0500-00007A000000}"/>
            </a:ext>
          </a:extLst>
        </xdr:cNvPr>
        <xdr:cNvSpPr>
          <a:spLocks noChangeShapeType="1"/>
        </xdr:cNvSpPr>
      </xdr:nvSpPr>
      <xdr:spPr bwMode="auto">
        <a:xfrm>
          <a:off x="14744700" y="11544300"/>
          <a:ext cx="225742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29</xdr:col>
      <xdr:colOff>266700</xdr:colOff>
      <xdr:row>43</xdr:row>
      <xdr:rowOff>133350</xdr:rowOff>
    </xdr:from>
    <xdr:ext cx="582724" cy="201850"/>
    <xdr:sp macro="" textlink="">
      <xdr:nvSpPr>
        <xdr:cNvPr id="123" name="Text Box 165">
          <a:extLst>
            <a:ext uri="{FF2B5EF4-FFF2-40B4-BE49-F238E27FC236}">
              <a16:creationId xmlns:a16="http://schemas.microsoft.com/office/drawing/2014/main" id="{00000000-0008-0000-0500-00007B000000}"/>
            </a:ext>
          </a:extLst>
        </xdr:cNvPr>
        <xdr:cNvSpPr txBox="1">
          <a:spLocks noChangeArrowheads="1"/>
        </xdr:cNvSpPr>
      </xdr:nvSpPr>
      <xdr:spPr bwMode="auto">
        <a:xfrm>
          <a:off x="15725775" y="11268075"/>
          <a:ext cx="582724"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外構工事</a:t>
          </a:r>
        </a:p>
      </xdr:txBody>
    </xdr:sp>
    <xdr:clientData/>
  </xdr:oneCellAnchor>
  <xdr:oneCellAnchor>
    <xdr:from>
      <xdr:col>29</xdr:col>
      <xdr:colOff>152400</xdr:colOff>
      <xdr:row>41</xdr:row>
      <xdr:rowOff>133350</xdr:rowOff>
    </xdr:from>
    <xdr:ext cx="300595" cy="201850"/>
    <xdr:sp macro="" textlink="">
      <xdr:nvSpPr>
        <xdr:cNvPr id="124" name="Text Box 166">
          <a:extLst>
            <a:ext uri="{FF2B5EF4-FFF2-40B4-BE49-F238E27FC236}">
              <a16:creationId xmlns:a16="http://schemas.microsoft.com/office/drawing/2014/main" id="{00000000-0008-0000-0500-00007C000000}"/>
            </a:ext>
          </a:extLst>
        </xdr:cNvPr>
        <xdr:cNvSpPr txBox="1">
          <a:spLocks noChangeArrowheads="1"/>
        </xdr:cNvSpPr>
      </xdr:nvSpPr>
      <xdr:spPr bwMode="auto">
        <a:xfrm>
          <a:off x="15611475" y="10658475"/>
          <a:ext cx="300595"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受電</a:t>
          </a:r>
        </a:p>
      </xdr:txBody>
    </xdr:sp>
    <xdr:clientData/>
  </xdr:oneCellAnchor>
  <xdr:twoCellAnchor>
    <xdr:from>
      <xdr:col>28</xdr:col>
      <xdr:colOff>381000</xdr:colOff>
      <xdr:row>41</xdr:row>
      <xdr:rowOff>180975</xdr:rowOff>
    </xdr:from>
    <xdr:to>
      <xdr:col>29</xdr:col>
      <xdr:colOff>76200</xdr:colOff>
      <xdr:row>42</xdr:row>
      <xdr:rowOff>85725</xdr:rowOff>
    </xdr:to>
    <xdr:sp macro="" textlink="">
      <xdr:nvSpPr>
        <xdr:cNvPr id="125" name="AutoShape 167">
          <a:extLst>
            <a:ext uri="{FF2B5EF4-FFF2-40B4-BE49-F238E27FC236}">
              <a16:creationId xmlns:a16="http://schemas.microsoft.com/office/drawing/2014/main" id="{00000000-0008-0000-0500-00007D000000}"/>
            </a:ext>
          </a:extLst>
        </xdr:cNvPr>
        <xdr:cNvSpPr>
          <a:spLocks noChangeArrowheads="1"/>
        </xdr:cNvSpPr>
      </xdr:nvSpPr>
      <xdr:spPr bwMode="auto">
        <a:xfrm flipV="1">
          <a:off x="15297150" y="10706100"/>
          <a:ext cx="238125" cy="209550"/>
        </a:xfrm>
        <a:prstGeom prst="triangle">
          <a:avLst>
            <a:gd name="adj" fmla="val 50000"/>
          </a:avLst>
        </a:prstGeom>
        <a:solidFill>
          <a:srgbClr val="000000"/>
        </a:solidFill>
        <a:ln w="9525">
          <a:solidFill>
            <a:srgbClr val="000000"/>
          </a:solidFill>
          <a:miter lim="800000"/>
          <a:headEnd/>
          <a:tailEnd/>
        </a:ln>
      </xdr:spPr>
    </xdr:sp>
    <xdr:clientData/>
  </xdr:twoCellAnchor>
  <xdr:twoCellAnchor>
    <xdr:from>
      <xdr:col>19</xdr:col>
      <xdr:colOff>247650</xdr:colOff>
      <xdr:row>47</xdr:row>
      <xdr:rowOff>123825</xdr:rowOff>
    </xdr:from>
    <xdr:to>
      <xdr:col>24</xdr:col>
      <xdr:colOff>266700</xdr:colOff>
      <xdr:row>47</xdr:row>
      <xdr:rowOff>123825</xdr:rowOff>
    </xdr:to>
    <xdr:sp macro="" textlink="">
      <xdr:nvSpPr>
        <xdr:cNvPr id="126" name="Line 168">
          <a:extLst>
            <a:ext uri="{FF2B5EF4-FFF2-40B4-BE49-F238E27FC236}">
              <a16:creationId xmlns:a16="http://schemas.microsoft.com/office/drawing/2014/main" id="{00000000-0008-0000-0500-00007E000000}"/>
            </a:ext>
          </a:extLst>
        </xdr:cNvPr>
        <xdr:cNvSpPr>
          <a:spLocks noChangeShapeType="1"/>
        </xdr:cNvSpPr>
      </xdr:nvSpPr>
      <xdr:spPr bwMode="auto">
        <a:xfrm>
          <a:off x="10277475" y="12477750"/>
          <a:ext cx="2733675" cy="0"/>
        </a:xfrm>
        <a:prstGeom prst="line">
          <a:avLst/>
        </a:prstGeom>
        <a:noFill/>
        <a:ln w="25400">
          <a:solidFill>
            <a:srgbClr val="000000"/>
          </a:solidFill>
          <a:round/>
          <a:headEnd type="diamond" w="med" len="med"/>
          <a:tailEnd type="diamond" w="med" len="med"/>
        </a:ln>
        <a:extLst>
          <a:ext uri="{909E8E84-426E-40DD-AFC4-6F175D3DCCD1}">
            <a14:hiddenFill xmlns:a14="http://schemas.microsoft.com/office/drawing/2010/main">
              <a:noFill/>
            </a14:hiddenFill>
          </a:ext>
        </a:extLst>
      </xdr:spPr>
    </xdr:sp>
    <xdr:clientData/>
  </xdr:twoCellAnchor>
  <xdr:twoCellAnchor>
    <xdr:from>
      <xdr:col>24</xdr:col>
      <xdr:colOff>276225</xdr:colOff>
      <xdr:row>49</xdr:row>
      <xdr:rowOff>123825</xdr:rowOff>
    </xdr:from>
    <xdr:to>
      <xdr:col>32</xdr:col>
      <xdr:colOff>0</xdr:colOff>
      <xdr:row>49</xdr:row>
      <xdr:rowOff>123825</xdr:rowOff>
    </xdr:to>
    <xdr:sp macro="" textlink="">
      <xdr:nvSpPr>
        <xdr:cNvPr id="127" name="Line 169">
          <a:extLst>
            <a:ext uri="{FF2B5EF4-FFF2-40B4-BE49-F238E27FC236}">
              <a16:creationId xmlns:a16="http://schemas.microsoft.com/office/drawing/2014/main" id="{00000000-0008-0000-0500-00007F000000}"/>
            </a:ext>
          </a:extLst>
        </xdr:cNvPr>
        <xdr:cNvSpPr>
          <a:spLocks noChangeShapeType="1"/>
        </xdr:cNvSpPr>
      </xdr:nvSpPr>
      <xdr:spPr bwMode="auto">
        <a:xfrm flipV="1">
          <a:off x="13020675" y="13087350"/>
          <a:ext cx="4067175" cy="0"/>
        </a:xfrm>
        <a:prstGeom prst="line">
          <a:avLst/>
        </a:prstGeom>
        <a:noFill/>
        <a:ln w="25400">
          <a:solidFill>
            <a:srgbClr val="000000"/>
          </a:solidFill>
          <a:round/>
          <a:headEnd type="diamond" w="med" len="med"/>
          <a:tailEnd type="diamond" w="med" len="med"/>
        </a:ln>
        <a:extLst>
          <a:ext uri="{909E8E84-426E-40DD-AFC4-6F175D3DCCD1}">
            <a14:hiddenFill xmlns:a14="http://schemas.microsoft.com/office/drawing/2010/main">
              <a:noFill/>
            </a14:hiddenFill>
          </a:ext>
        </a:extLst>
      </xdr:spPr>
    </xdr:sp>
    <xdr:clientData/>
  </xdr:twoCellAnchor>
  <xdr:oneCellAnchor>
    <xdr:from>
      <xdr:col>20</xdr:col>
      <xdr:colOff>323850</xdr:colOff>
      <xdr:row>46</xdr:row>
      <xdr:rowOff>114300</xdr:rowOff>
    </xdr:from>
    <xdr:ext cx="968983" cy="201850"/>
    <xdr:sp macro="" textlink="">
      <xdr:nvSpPr>
        <xdr:cNvPr id="128" name="Text Box 170">
          <a:extLst>
            <a:ext uri="{FF2B5EF4-FFF2-40B4-BE49-F238E27FC236}">
              <a16:creationId xmlns:a16="http://schemas.microsoft.com/office/drawing/2014/main" id="{00000000-0008-0000-0500-000080000000}"/>
            </a:ext>
          </a:extLst>
        </xdr:cNvPr>
        <xdr:cNvSpPr txBox="1">
          <a:spLocks noChangeArrowheads="1"/>
        </xdr:cNvSpPr>
      </xdr:nvSpPr>
      <xdr:spPr bwMode="auto">
        <a:xfrm>
          <a:off x="10896600" y="12163425"/>
          <a:ext cx="968983"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非常用</a:t>
          </a:r>
          <a:r>
            <a:rPr lang="en-US" altLang="ja-JP" sz="1100" b="0" i="0" u="none" strike="noStrike" baseline="0">
              <a:solidFill>
                <a:srgbClr val="000000"/>
              </a:solidFill>
              <a:latin typeface="ＭＳ Ｐゴシック"/>
              <a:ea typeface="ＭＳ Ｐゴシック"/>
            </a:rPr>
            <a:t>ELV</a:t>
          </a:r>
          <a:r>
            <a:rPr lang="ja-JP" altLang="en-US" sz="1100" b="0" i="0" u="none" strike="noStrike" baseline="0">
              <a:solidFill>
                <a:srgbClr val="000000"/>
              </a:solidFill>
              <a:latin typeface="ＭＳ Ｐゴシック"/>
              <a:ea typeface="ＭＳ Ｐゴシック"/>
            </a:rPr>
            <a:t>工事</a:t>
          </a:r>
        </a:p>
      </xdr:txBody>
    </xdr:sp>
    <xdr:clientData/>
  </xdr:oneCellAnchor>
  <xdr:oneCellAnchor>
    <xdr:from>
      <xdr:col>28</xdr:col>
      <xdr:colOff>152400</xdr:colOff>
      <xdr:row>48</xdr:row>
      <xdr:rowOff>133350</xdr:rowOff>
    </xdr:from>
    <xdr:ext cx="827919" cy="201850"/>
    <xdr:sp macro="" textlink="">
      <xdr:nvSpPr>
        <xdr:cNvPr id="129" name="Text Box 171">
          <a:extLst>
            <a:ext uri="{FF2B5EF4-FFF2-40B4-BE49-F238E27FC236}">
              <a16:creationId xmlns:a16="http://schemas.microsoft.com/office/drawing/2014/main" id="{00000000-0008-0000-0500-000081000000}"/>
            </a:ext>
          </a:extLst>
        </xdr:cNvPr>
        <xdr:cNvSpPr txBox="1">
          <a:spLocks noChangeArrowheads="1"/>
        </xdr:cNvSpPr>
      </xdr:nvSpPr>
      <xdr:spPr bwMode="auto">
        <a:xfrm>
          <a:off x="15068550" y="12792075"/>
          <a:ext cx="827919"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乗用</a:t>
          </a:r>
          <a:r>
            <a:rPr lang="en-US" altLang="ja-JP" sz="1100" b="0" i="0" u="none" strike="noStrike" baseline="0">
              <a:solidFill>
                <a:srgbClr val="000000"/>
              </a:solidFill>
              <a:latin typeface="ＭＳ Ｐゴシック"/>
              <a:ea typeface="ＭＳ Ｐゴシック"/>
            </a:rPr>
            <a:t>ELV</a:t>
          </a:r>
          <a:r>
            <a:rPr lang="ja-JP" altLang="en-US" sz="1100" b="0" i="0" u="none" strike="noStrike" baseline="0">
              <a:solidFill>
                <a:srgbClr val="000000"/>
              </a:solidFill>
              <a:latin typeface="ＭＳ Ｐゴシック"/>
              <a:ea typeface="ＭＳ Ｐゴシック"/>
            </a:rPr>
            <a:t>工事</a:t>
          </a:r>
        </a:p>
      </xdr:txBody>
    </xdr:sp>
    <xdr:clientData/>
  </xdr:oneCellAnchor>
  <xdr:twoCellAnchor>
    <xdr:from>
      <xdr:col>24</xdr:col>
      <xdr:colOff>295275</xdr:colOff>
      <xdr:row>47</xdr:row>
      <xdr:rowOff>123825</xdr:rowOff>
    </xdr:from>
    <xdr:to>
      <xdr:col>25</xdr:col>
      <xdr:colOff>0</xdr:colOff>
      <xdr:row>47</xdr:row>
      <xdr:rowOff>123825</xdr:rowOff>
    </xdr:to>
    <xdr:sp macro="" textlink="">
      <xdr:nvSpPr>
        <xdr:cNvPr id="130" name="Line 172">
          <a:extLst>
            <a:ext uri="{FF2B5EF4-FFF2-40B4-BE49-F238E27FC236}">
              <a16:creationId xmlns:a16="http://schemas.microsoft.com/office/drawing/2014/main" id="{00000000-0008-0000-0500-000082000000}"/>
            </a:ext>
          </a:extLst>
        </xdr:cNvPr>
        <xdr:cNvSpPr>
          <a:spLocks noChangeShapeType="1"/>
        </xdr:cNvSpPr>
      </xdr:nvSpPr>
      <xdr:spPr bwMode="auto">
        <a:xfrm>
          <a:off x="13039725" y="12477750"/>
          <a:ext cx="24765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24</xdr:col>
      <xdr:colOff>76200</xdr:colOff>
      <xdr:row>46</xdr:row>
      <xdr:rowOff>114300</xdr:rowOff>
    </xdr:from>
    <xdr:ext cx="1005916" cy="201850"/>
    <xdr:sp macro="" textlink="">
      <xdr:nvSpPr>
        <xdr:cNvPr id="131" name="Text Box 173">
          <a:extLst>
            <a:ext uri="{FF2B5EF4-FFF2-40B4-BE49-F238E27FC236}">
              <a16:creationId xmlns:a16="http://schemas.microsoft.com/office/drawing/2014/main" id="{00000000-0008-0000-0500-000083000000}"/>
            </a:ext>
          </a:extLst>
        </xdr:cNvPr>
        <xdr:cNvSpPr txBox="1">
          <a:spLocks noChangeArrowheads="1"/>
        </xdr:cNvSpPr>
      </xdr:nvSpPr>
      <xdr:spPr bwMode="auto">
        <a:xfrm>
          <a:off x="12820650" y="12163425"/>
          <a:ext cx="1005916"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検査（仮設使用）</a:t>
          </a:r>
        </a:p>
      </xdr:txBody>
    </xdr:sp>
    <xdr:clientData/>
  </xdr:oneCellAnchor>
  <xdr:oneCellAnchor>
    <xdr:from>
      <xdr:col>32</xdr:col>
      <xdr:colOff>438155</xdr:colOff>
      <xdr:row>39</xdr:row>
      <xdr:rowOff>152400</xdr:rowOff>
    </xdr:from>
    <xdr:ext cx="723788" cy="201850"/>
    <xdr:sp macro="" textlink="">
      <xdr:nvSpPr>
        <xdr:cNvPr id="132" name="Text Box 174">
          <a:extLst>
            <a:ext uri="{FF2B5EF4-FFF2-40B4-BE49-F238E27FC236}">
              <a16:creationId xmlns:a16="http://schemas.microsoft.com/office/drawing/2014/main" id="{00000000-0008-0000-0500-000084000000}"/>
            </a:ext>
          </a:extLst>
        </xdr:cNvPr>
        <xdr:cNvSpPr txBox="1">
          <a:spLocks noChangeArrowheads="1"/>
        </xdr:cNvSpPr>
      </xdr:nvSpPr>
      <xdr:spPr bwMode="auto">
        <a:xfrm>
          <a:off x="17526005" y="10067925"/>
          <a:ext cx="723788"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試運転調整</a:t>
          </a:r>
        </a:p>
      </xdr:txBody>
    </xdr:sp>
    <xdr:clientData/>
  </xdr:oneCellAnchor>
  <xdr:twoCellAnchor>
    <xdr:from>
      <xdr:col>32</xdr:col>
      <xdr:colOff>285750</xdr:colOff>
      <xdr:row>40</xdr:row>
      <xdr:rowOff>142875</xdr:rowOff>
    </xdr:from>
    <xdr:to>
      <xdr:col>34</xdr:col>
      <xdr:colOff>247650</xdr:colOff>
      <xdr:row>40</xdr:row>
      <xdr:rowOff>142875</xdr:rowOff>
    </xdr:to>
    <xdr:sp macro="" textlink="">
      <xdr:nvSpPr>
        <xdr:cNvPr id="133" name="Line 175">
          <a:extLst>
            <a:ext uri="{FF2B5EF4-FFF2-40B4-BE49-F238E27FC236}">
              <a16:creationId xmlns:a16="http://schemas.microsoft.com/office/drawing/2014/main" id="{00000000-0008-0000-0500-000085000000}"/>
            </a:ext>
          </a:extLst>
        </xdr:cNvPr>
        <xdr:cNvSpPr>
          <a:spLocks noChangeShapeType="1"/>
        </xdr:cNvSpPr>
      </xdr:nvSpPr>
      <xdr:spPr bwMode="auto">
        <a:xfrm>
          <a:off x="17373600" y="10363200"/>
          <a:ext cx="104775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32</xdr:col>
      <xdr:colOff>457205</xdr:colOff>
      <xdr:row>44</xdr:row>
      <xdr:rowOff>171450</xdr:rowOff>
    </xdr:from>
    <xdr:ext cx="723788" cy="201850"/>
    <xdr:sp macro="" textlink="">
      <xdr:nvSpPr>
        <xdr:cNvPr id="134" name="Text Box 176">
          <a:extLst>
            <a:ext uri="{FF2B5EF4-FFF2-40B4-BE49-F238E27FC236}">
              <a16:creationId xmlns:a16="http://schemas.microsoft.com/office/drawing/2014/main" id="{00000000-0008-0000-0500-000086000000}"/>
            </a:ext>
          </a:extLst>
        </xdr:cNvPr>
        <xdr:cNvSpPr txBox="1">
          <a:spLocks noChangeArrowheads="1"/>
        </xdr:cNvSpPr>
      </xdr:nvSpPr>
      <xdr:spPr bwMode="auto">
        <a:xfrm>
          <a:off x="17545055" y="11610975"/>
          <a:ext cx="723788"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試運転調整</a:t>
          </a:r>
        </a:p>
      </xdr:txBody>
    </xdr:sp>
    <xdr:clientData/>
  </xdr:oneCellAnchor>
  <xdr:twoCellAnchor>
    <xdr:from>
      <xdr:col>32</xdr:col>
      <xdr:colOff>295275</xdr:colOff>
      <xdr:row>45</xdr:row>
      <xdr:rowOff>152400</xdr:rowOff>
    </xdr:from>
    <xdr:to>
      <xdr:col>34</xdr:col>
      <xdr:colOff>285750</xdr:colOff>
      <xdr:row>45</xdr:row>
      <xdr:rowOff>152400</xdr:rowOff>
    </xdr:to>
    <xdr:sp macro="" textlink="">
      <xdr:nvSpPr>
        <xdr:cNvPr id="135" name="Line 177">
          <a:extLst>
            <a:ext uri="{FF2B5EF4-FFF2-40B4-BE49-F238E27FC236}">
              <a16:creationId xmlns:a16="http://schemas.microsoft.com/office/drawing/2014/main" id="{00000000-0008-0000-0500-000087000000}"/>
            </a:ext>
          </a:extLst>
        </xdr:cNvPr>
        <xdr:cNvSpPr>
          <a:spLocks noChangeShapeType="1"/>
        </xdr:cNvSpPr>
      </xdr:nvSpPr>
      <xdr:spPr bwMode="auto">
        <a:xfrm>
          <a:off x="17383125" y="11896725"/>
          <a:ext cx="107632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twoCellAnchor>
    <xdr:from>
      <xdr:col>3</xdr:col>
      <xdr:colOff>504825</xdr:colOff>
      <xdr:row>37</xdr:row>
      <xdr:rowOff>152400</xdr:rowOff>
    </xdr:from>
    <xdr:to>
      <xdr:col>11</xdr:col>
      <xdr:colOff>28575</xdr:colOff>
      <xdr:row>37</xdr:row>
      <xdr:rowOff>152400</xdr:rowOff>
    </xdr:to>
    <xdr:sp macro="" textlink="">
      <xdr:nvSpPr>
        <xdr:cNvPr id="136" name="Line 178">
          <a:extLst>
            <a:ext uri="{FF2B5EF4-FFF2-40B4-BE49-F238E27FC236}">
              <a16:creationId xmlns:a16="http://schemas.microsoft.com/office/drawing/2014/main" id="{00000000-0008-0000-0500-000088000000}"/>
            </a:ext>
          </a:extLst>
        </xdr:cNvPr>
        <xdr:cNvSpPr>
          <a:spLocks noChangeShapeType="1"/>
        </xdr:cNvSpPr>
      </xdr:nvSpPr>
      <xdr:spPr bwMode="auto">
        <a:xfrm>
          <a:off x="1847850" y="9458325"/>
          <a:ext cx="386715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5</xdr:col>
      <xdr:colOff>57150</xdr:colOff>
      <xdr:row>36</xdr:row>
      <xdr:rowOff>152400</xdr:rowOff>
    </xdr:from>
    <xdr:ext cx="300595" cy="201850"/>
    <xdr:sp macro="" textlink="">
      <xdr:nvSpPr>
        <xdr:cNvPr id="137" name="Text Box 179">
          <a:extLst>
            <a:ext uri="{FF2B5EF4-FFF2-40B4-BE49-F238E27FC236}">
              <a16:creationId xmlns:a16="http://schemas.microsoft.com/office/drawing/2014/main" id="{00000000-0008-0000-0500-000089000000}"/>
            </a:ext>
          </a:extLst>
        </xdr:cNvPr>
        <xdr:cNvSpPr txBox="1">
          <a:spLocks noChangeArrowheads="1"/>
        </xdr:cNvSpPr>
      </xdr:nvSpPr>
      <xdr:spPr bwMode="auto">
        <a:xfrm>
          <a:off x="2486025" y="9153525"/>
          <a:ext cx="300595"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準備</a:t>
          </a:r>
        </a:p>
      </xdr:txBody>
    </xdr:sp>
    <xdr:clientData/>
  </xdr:oneCellAnchor>
  <xdr:twoCellAnchor>
    <xdr:from>
      <xdr:col>3</xdr:col>
      <xdr:colOff>485775</xdr:colOff>
      <xdr:row>42</xdr:row>
      <xdr:rowOff>123825</xdr:rowOff>
    </xdr:from>
    <xdr:to>
      <xdr:col>11</xdr:col>
      <xdr:colOff>0</xdr:colOff>
      <xdr:row>42</xdr:row>
      <xdr:rowOff>123825</xdr:rowOff>
    </xdr:to>
    <xdr:sp macro="" textlink="">
      <xdr:nvSpPr>
        <xdr:cNvPr id="138" name="Line 180">
          <a:extLst>
            <a:ext uri="{FF2B5EF4-FFF2-40B4-BE49-F238E27FC236}">
              <a16:creationId xmlns:a16="http://schemas.microsoft.com/office/drawing/2014/main" id="{00000000-0008-0000-0500-00008A000000}"/>
            </a:ext>
          </a:extLst>
        </xdr:cNvPr>
        <xdr:cNvSpPr>
          <a:spLocks noChangeShapeType="1"/>
        </xdr:cNvSpPr>
      </xdr:nvSpPr>
      <xdr:spPr bwMode="auto">
        <a:xfrm>
          <a:off x="1828800" y="10953750"/>
          <a:ext cx="385762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5</xdr:col>
      <xdr:colOff>57150</xdr:colOff>
      <xdr:row>41</xdr:row>
      <xdr:rowOff>152400</xdr:rowOff>
    </xdr:from>
    <xdr:ext cx="300595" cy="201850"/>
    <xdr:sp macro="" textlink="">
      <xdr:nvSpPr>
        <xdr:cNvPr id="139" name="Text Box 181">
          <a:extLst>
            <a:ext uri="{FF2B5EF4-FFF2-40B4-BE49-F238E27FC236}">
              <a16:creationId xmlns:a16="http://schemas.microsoft.com/office/drawing/2014/main" id="{00000000-0008-0000-0500-00008B000000}"/>
            </a:ext>
          </a:extLst>
        </xdr:cNvPr>
        <xdr:cNvSpPr txBox="1">
          <a:spLocks noChangeArrowheads="1"/>
        </xdr:cNvSpPr>
      </xdr:nvSpPr>
      <xdr:spPr bwMode="auto">
        <a:xfrm>
          <a:off x="2486025" y="10677525"/>
          <a:ext cx="300595"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準備</a:t>
          </a:r>
        </a:p>
      </xdr:txBody>
    </xdr:sp>
    <xdr:clientData/>
  </xdr:oneCellAnchor>
  <xdr:twoCellAnchor>
    <xdr:from>
      <xdr:col>3</xdr:col>
      <xdr:colOff>504825</xdr:colOff>
      <xdr:row>47</xdr:row>
      <xdr:rowOff>104775</xdr:rowOff>
    </xdr:from>
    <xdr:to>
      <xdr:col>19</xdr:col>
      <xdr:colOff>219075</xdr:colOff>
      <xdr:row>47</xdr:row>
      <xdr:rowOff>123825</xdr:rowOff>
    </xdr:to>
    <xdr:sp macro="" textlink="">
      <xdr:nvSpPr>
        <xdr:cNvPr id="140" name="Line 182">
          <a:extLst>
            <a:ext uri="{FF2B5EF4-FFF2-40B4-BE49-F238E27FC236}">
              <a16:creationId xmlns:a16="http://schemas.microsoft.com/office/drawing/2014/main" id="{00000000-0008-0000-0500-00008C000000}"/>
            </a:ext>
          </a:extLst>
        </xdr:cNvPr>
        <xdr:cNvSpPr>
          <a:spLocks noChangeShapeType="1"/>
        </xdr:cNvSpPr>
      </xdr:nvSpPr>
      <xdr:spPr bwMode="auto">
        <a:xfrm>
          <a:off x="1847850" y="12458700"/>
          <a:ext cx="8401050" cy="1905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5</xdr:col>
      <xdr:colOff>57150</xdr:colOff>
      <xdr:row>46</xdr:row>
      <xdr:rowOff>152400</xdr:rowOff>
    </xdr:from>
    <xdr:ext cx="300595" cy="201850"/>
    <xdr:sp macro="" textlink="">
      <xdr:nvSpPr>
        <xdr:cNvPr id="141" name="Text Box 183">
          <a:extLst>
            <a:ext uri="{FF2B5EF4-FFF2-40B4-BE49-F238E27FC236}">
              <a16:creationId xmlns:a16="http://schemas.microsoft.com/office/drawing/2014/main" id="{00000000-0008-0000-0500-00008D000000}"/>
            </a:ext>
          </a:extLst>
        </xdr:cNvPr>
        <xdr:cNvSpPr txBox="1">
          <a:spLocks noChangeArrowheads="1"/>
        </xdr:cNvSpPr>
      </xdr:nvSpPr>
      <xdr:spPr bwMode="auto">
        <a:xfrm>
          <a:off x="2486025" y="12201525"/>
          <a:ext cx="300595"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準備</a:t>
          </a:r>
        </a:p>
      </xdr:txBody>
    </xdr:sp>
    <xdr:clientData/>
  </xdr:oneCellAnchor>
  <xdr:oneCellAnchor>
    <xdr:from>
      <xdr:col>33</xdr:col>
      <xdr:colOff>457206</xdr:colOff>
      <xdr:row>22</xdr:row>
      <xdr:rowOff>114300</xdr:rowOff>
    </xdr:from>
    <xdr:ext cx="582724" cy="201850"/>
    <xdr:sp macro="" textlink="">
      <xdr:nvSpPr>
        <xdr:cNvPr id="142" name="Text Box 184">
          <a:extLst>
            <a:ext uri="{FF2B5EF4-FFF2-40B4-BE49-F238E27FC236}">
              <a16:creationId xmlns:a16="http://schemas.microsoft.com/office/drawing/2014/main" id="{00000000-0008-0000-0500-00008E000000}"/>
            </a:ext>
          </a:extLst>
        </xdr:cNvPr>
        <xdr:cNvSpPr txBox="1">
          <a:spLocks noChangeArrowheads="1"/>
        </xdr:cNvSpPr>
      </xdr:nvSpPr>
      <xdr:spPr bwMode="auto">
        <a:xfrm>
          <a:off x="18087981" y="5781675"/>
          <a:ext cx="582724"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完成検査</a:t>
          </a:r>
        </a:p>
      </xdr:txBody>
    </xdr:sp>
    <xdr:clientData/>
  </xdr:oneCellAnchor>
  <xdr:twoCellAnchor>
    <xdr:from>
      <xdr:col>34</xdr:col>
      <xdr:colOff>133350</xdr:colOff>
      <xdr:row>23</xdr:row>
      <xdr:rowOff>95250</xdr:rowOff>
    </xdr:from>
    <xdr:to>
      <xdr:col>34</xdr:col>
      <xdr:colOff>295275</xdr:colOff>
      <xdr:row>24</xdr:row>
      <xdr:rowOff>0</xdr:rowOff>
    </xdr:to>
    <xdr:sp macro="" textlink="">
      <xdr:nvSpPr>
        <xdr:cNvPr id="143" name="AutoShape 185">
          <a:extLst>
            <a:ext uri="{FF2B5EF4-FFF2-40B4-BE49-F238E27FC236}">
              <a16:creationId xmlns:a16="http://schemas.microsoft.com/office/drawing/2014/main" id="{00000000-0008-0000-0500-00008F000000}"/>
            </a:ext>
          </a:extLst>
        </xdr:cNvPr>
        <xdr:cNvSpPr>
          <a:spLocks noChangeArrowheads="1"/>
        </xdr:cNvSpPr>
      </xdr:nvSpPr>
      <xdr:spPr bwMode="auto">
        <a:xfrm flipV="1">
          <a:off x="18307050" y="6000750"/>
          <a:ext cx="161925" cy="142875"/>
        </a:xfrm>
        <a:prstGeom prst="triangle">
          <a:avLst>
            <a:gd name="adj" fmla="val 50000"/>
          </a:avLst>
        </a:prstGeom>
        <a:solidFill>
          <a:srgbClr val="000000"/>
        </a:solidFill>
        <a:ln w="9525">
          <a:solidFill>
            <a:srgbClr val="000000"/>
          </a:solidFill>
          <a:miter lim="800000"/>
          <a:headEnd/>
          <a:tailEnd/>
        </a:ln>
      </xdr:spPr>
    </xdr:sp>
    <xdr:clientData/>
  </xdr:twoCellAnchor>
  <xdr:oneCellAnchor>
    <xdr:from>
      <xdr:col>32</xdr:col>
      <xdr:colOff>76205</xdr:colOff>
      <xdr:row>22</xdr:row>
      <xdr:rowOff>114300</xdr:rowOff>
    </xdr:from>
    <xdr:ext cx="300595" cy="201850"/>
    <xdr:sp macro="" textlink="">
      <xdr:nvSpPr>
        <xdr:cNvPr id="144" name="Text Box 188">
          <a:extLst>
            <a:ext uri="{FF2B5EF4-FFF2-40B4-BE49-F238E27FC236}">
              <a16:creationId xmlns:a16="http://schemas.microsoft.com/office/drawing/2014/main" id="{00000000-0008-0000-0500-000090000000}"/>
            </a:ext>
          </a:extLst>
        </xdr:cNvPr>
        <xdr:cNvSpPr txBox="1">
          <a:spLocks noChangeArrowheads="1"/>
        </xdr:cNvSpPr>
      </xdr:nvSpPr>
      <xdr:spPr bwMode="auto">
        <a:xfrm>
          <a:off x="17164055" y="5781675"/>
          <a:ext cx="300595"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受電</a:t>
          </a:r>
        </a:p>
      </xdr:txBody>
    </xdr:sp>
    <xdr:clientData/>
  </xdr:oneCellAnchor>
  <xdr:twoCellAnchor>
    <xdr:from>
      <xdr:col>32</xdr:col>
      <xdr:colOff>152400</xdr:colOff>
      <xdr:row>23</xdr:row>
      <xdr:rowOff>95250</xdr:rowOff>
    </xdr:from>
    <xdr:to>
      <xdr:col>32</xdr:col>
      <xdr:colOff>314325</xdr:colOff>
      <xdr:row>24</xdr:row>
      <xdr:rowOff>0</xdr:rowOff>
    </xdr:to>
    <xdr:sp macro="" textlink="">
      <xdr:nvSpPr>
        <xdr:cNvPr id="145" name="AutoShape 189">
          <a:extLst>
            <a:ext uri="{FF2B5EF4-FFF2-40B4-BE49-F238E27FC236}">
              <a16:creationId xmlns:a16="http://schemas.microsoft.com/office/drawing/2014/main" id="{00000000-0008-0000-0500-000091000000}"/>
            </a:ext>
          </a:extLst>
        </xdr:cNvPr>
        <xdr:cNvSpPr>
          <a:spLocks noChangeArrowheads="1"/>
        </xdr:cNvSpPr>
      </xdr:nvSpPr>
      <xdr:spPr bwMode="auto">
        <a:xfrm flipV="1">
          <a:off x="17240250" y="6000750"/>
          <a:ext cx="161925" cy="142875"/>
        </a:xfrm>
        <a:prstGeom prst="triangle">
          <a:avLst>
            <a:gd name="adj" fmla="val 50000"/>
          </a:avLst>
        </a:prstGeom>
        <a:solidFill>
          <a:srgbClr val="000000"/>
        </a:solidFill>
        <a:ln w="9525">
          <a:solidFill>
            <a:srgbClr val="000000"/>
          </a:solidFill>
          <a:miter lim="800000"/>
          <a:headEnd/>
          <a:tailEnd/>
        </a:ln>
      </xdr:spPr>
    </xdr:sp>
    <xdr:clientData/>
  </xdr:twoCellAnchor>
  <xdr:twoCellAnchor>
    <xdr:from>
      <xdr:col>24</xdr:col>
      <xdr:colOff>247650</xdr:colOff>
      <xdr:row>38</xdr:row>
      <xdr:rowOff>228600</xdr:rowOff>
    </xdr:from>
    <xdr:to>
      <xdr:col>26</xdr:col>
      <xdr:colOff>257175</xdr:colOff>
      <xdr:row>38</xdr:row>
      <xdr:rowOff>228600</xdr:rowOff>
    </xdr:to>
    <xdr:sp macro="" textlink="">
      <xdr:nvSpPr>
        <xdr:cNvPr id="146" name="Line 190">
          <a:extLst>
            <a:ext uri="{FF2B5EF4-FFF2-40B4-BE49-F238E27FC236}">
              <a16:creationId xmlns:a16="http://schemas.microsoft.com/office/drawing/2014/main" id="{00000000-0008-0000-0500-000092000000}"/>
            </a:ext>
          </a:extLst>
        </xdr:cNvPr>
        <xdr:cNvSpPr>
          <a:spLocks noChangeShapeType="1"/>
        </xdr:cNvSpPr>
      </xdr:nvSpPr>
      <xdr:spPr bwMode="auto">
        <a:xfrm>
          <a:off x="12992100" y="9839325"/>
          <a:ext cx="10953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32</xdr:col>
      <xdr:colOff>495305</xdr:colOff>
      <xdr:row>49</xdr:row>
      <xdr:rowOff>152400</xdr:rowOff>
    </xdr:from>
    <xdr:ext cx="723788" cy="201850"/>
    <xdr:sp macro="" textlink="">
      <xdr:nvSpPr>
        <xdr:cNvPr id="147" name="Text Box 191">
          <a:extLst>
            <a:ext uri="{FF2B5EF4-FFF2-40B4-BE49-F238E27FC236}">
              <a16:creationId xmlns:a16="http://schemas.microsoft.com/office/drawing/2014/main" id="{00000000-0008-0000-0500-000093000000}"/>
            </a:ext>
          </a:extLst>
        </xdr:cNvPr>
        <xdr:cNvSpPr txBox="1">
          <a:spLocks noChangeArrowheads="1"/>
        </xdr:cNvSpPr>
      </xdr:nvSpPr>
      <xdr:spPr bwMode="auto">
        <a:xfrm>
          <a:off x="17583155" y="13115925"/>
          <a:ext cx="723788"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試運転調整</a:t>
          </a:r>
        </a:p>
      </xdr:txBody>
    </xdr:sp>
    <xdr:clientData/>
  </xdr:oneCellAnchor>
  <xdr:twoCellAnchor>
    <xdr:from>
      <xdr:col>32</xdr:col>
      <xdr:colOff>257175</xdr:colOff>
      <xdr:row>50</xdr:row>
      <xdr:rowOff>133350</xdr:rowOff>
    </xdr:from>
    <xdr:to>
      <xdr:col>34</xdr:col>
      <xdr:colOff>276225</xdr:colOff>
      <xdr:row>50</xdr:row>
      <xdr:rowOff>133350</xdr:rowOff>
    </xdr:to>
    <xdr:sp macro="" textlink="">
      <xdr:nvSpPr>
        <xdr:cNvPr id="148" name="Line 192">
          <a:extLst>
            <a:ext uri="{FF2B5EF4-FFF2-40B4-BE49-F238E27FC236}">
              <a16:creationId xmlns:a16="http://schemas.microsoft.com/office/drawing/2014/main" id="{00000000-0008-0000-0500-000094000000}"/>
            </a:ext>
          </a:extLst>
        </xdr:cNvPr>
        <xdr:cNvSpPr>
          <a:spLocks noChangeShapeType="1"/>
        </xdr:cNvSpPr>
      </xdr:nvSpPr>
      <xdr:spPr bwMode="auto">
        <a:xfrm>
          <a:off x="17345025" y="13401675"/>
          <a:ext cx="1104900"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24</xdr:col>
      <xdr:colOff>247650</xdr:colOff>
      <xdr:row>38</xdr:row>
      <xdr:rowOff>0</xdr:rowOff>
    </xdr:from>
    <xdr:ext cx="864852" cy="201850"/>
    <xdr:sp macro="" textlink="">
      <xdr:nvSpPr>
        <xdr:cNvPr id="149" name="Text Box 193">
          <a:extLst>
            <a:ext uri="{FF2B5EF4-FFF2-40B4-BE49-F238E27FC236}">
              <a16:creationId xmlns:a16="http://schemas.microsoft.com/office/drawing/2014/main" id="{00000000-0008-0000-0500-000095000000}"/>
            </a:ext>
          </a:extLst>
        </xdr:cNvPr>
        <xdr:cNvSpPr txBox="1">
          <a:spLocks noChangeArrowheads="1"/>
        </xdr:cNvSpPr>
      </xdr:nvSpPr>
      <xdr:spPr bwMode="auto">
        <a:xfrm>
          <a:off x="12992100" y="9610725"/>
          <a:ext cx="864852"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屋上機器搬入</a:t>
          </a:r>
        </a:p>
      </xdr:txBody>
    </xdr:sp>
    <xdr:clientData/>
  </xdr:oneCellAnchor>
  <xdr:twoCellAnchor>
    <xdr:from>
      <xdr:col>24</xdr:col>
      <xdr:colOff>190500</xdr:colOff>
      <xdr:row>43</xdr:row>
      <xdr:rowOff>228600</xdr:rowOff>
    </xdr:from>
    <xdr:to>
      <xdr:col>26</xdr:col>
      <xdr:colOff>200025</xdr:colOff>
      <xdr:row>43</xdr:row>
      <xdr:rowOff>228600</xdr:rowOff>
    </xdr:to>
    <xdr:sp macro="" textlink="">
      <xdr:nvSpPr>
        <xdr:cNvPr id="150" name="Line 194">
          <a:extLst>
            <a:ext uri="{FF2B5EF4-FFF2-40B4-BE49-F238E27FC236}">
              <a16:creationId xmlns:a16="http://schemas.microsoft.com/office/drawing/2014/main" id="{00000000-0008-0000-0500-000096000000}"/>
            </a:ext>
          </a:extLst>
        </xdr:cNvPr>
        <xdr:cNvSpPr>
          <a:spLocks noChangeShapeType="1"/>
        </xdr:cNvSpPr>
      </xdr:nvSpPr>
      <xdr:spPr bwMode="auto">
        <a:xfrm>
          <a:off x="12934950" y="11363325"/>
          <a:ext cx="1095375" cy="0"/>
        </a:xfrm>
        <a:prstGeom prst="line">
          <a:avLst/>
        </a:prstGeom>
        <a:noFill/>
        <a:ln w="25400">
          <a:solidFill>
            <a:srgbClr val="000000"/>
          </a:solidFill>
          <a:round/>
          <a:headEnd type="oval" w="sm" len="sm"/>
          <a:tailEnd type="oval" w="sm" len="sm"/>
        </a:ln>
        <a:extLst>
          <a:ext uri="{909E8E84-426E-40DD-AFC4-6F175D3DCCD1}">
            <a14:hiddenFill xmlns:a14="http://schemas.microsoft.com/office/drawing/2010/main">
              <a:noFill/>
            </a14:hiddenFill>
          </a:ext>
        </a:extLst>
      </xdr:spPr>
    </xdr:sp>
    <xdr:clientData/>
  </xdr:twoCellAnchor>
  <xdr:oneCellAnchor>
    <xdr:from>
      <xdr:col>24</xdr:col>
      <xdr:colOff>247650</xdr:colOff>
      <xdr:row>43</xdr:row>
      <xdr:rowOff>0</xdr:rowOff>
    </xdr:from>
    <xdr:ext cx="864852" cy="201850"/>
    <xdr:sp macro="" textlink="">
      <xdr:nvSpPr>
        <xdr:cNvPr id="151" name="Text Box 195">
          <a:extLst>
            <a:ext uri="{FF2B5EF4-FFF2-40B4-BE49-F238E27FC236}">
              <a16:creationId xmlns:a16="http://schemas.microsoft.com/office/drawing/2014/main" id="{00000000-0008-0000-0500-000097000000}"/>
            </a:ext>
          </a:extLst>
        </xdr:cNvPr>
        <xdr:cNvSpPr txBox="1">
          <a:spLocks noChangeArrowheads="1"/>
        </xdr:cNvSpPr>
      </xdr:nvSpPr>
      <xdr:spPr bwMode="auto">
        <a:xfrm>
          <a:off x="12992100" y="11134725"/>
          <a:ext cx="864852"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屋上機器搬入</a:t>
          </a:r>
        </a:p>
      </xdr:txBody>
    </xdr:sp>
    <xdr:clientData/>
  </xdr:oneCellAnchor>
  <xdr:twoCellAnchor>
    <xdr:from>
      <xdr:col>25</xdr:col>
      <xdr:colOff>9525</xdr:colOff>
      <xdr:row>47</xdr:row>
      <xdr:rowOff>104775</xdr:rowOff>
    </xdr:from>
    <xdr:to>
      <xdr:col>31</xdr:col>
      <xdr:colOff>457200</xdr:colOff>
      <xdr:row>47</xdr:row>
      <xdr:rowOff>123825</xdr:rowOff>
    </xdr:to>
    <xdr:sp macro="" textlink="">
      <xdr:nvSpPr>
        <xdr:cNvPr id="152" name="Line 217">
          <a:extLst>
            <a:ext uri="{FF2B5EF4-FFF2-40B4-BE49-F238E27FC236}">
              <a16:creationId xmlns:a16="http://schemas.microsoft.com/office/drawing/2014/main" id="{00000000-0008-0000-0500-000098000000}"/>
            </a:ext>
          </a:extLst>
        </xdr:cNvPr>
        <xdr:cNvSpPr>
          <a:spLocks noChangeShapeType="1"/>
        </xdr:cNvSpPr>
      </xdr:nvSpPr>
      <xdr:spPr bwMode="auto">
        <a:xfrm flipV="1">
          <a:off x="13296900" y="12458700"/>
          <a:ext cx="3705225" cy="19050"/>
        </a:xfrm>
        <a:prstGeom prst="line">
          <a:avLst/>
        </a:prstGeom>
        <a:noFill/>
        <a:ln w="25400">
          <a:solidFill>
            <a:srgbClr val="000000"/>
          </a:solidFill>
          <a:prstDash val="sysDot"/>
          <a:round/>
          <a:headEnd type="oval" w="med" len="med"/>
          <a:tailEnd type="oval"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B1:AO129"/>
  <sheetViews>
    <sheetView showGridLines="0" view="pageBreakPreview" zoomScaleNormal="100" zoomScaleSheetLayoutView="100" workbookViewId="0">
      <selection activeCell="K26" sqref="K26"/>
    </sheetView>
  </sheetViews>
  <sheetFormatPr defaultColWidth="5" defaultRowHeight="13.5"/>
  <cols>
    <col min="1" max="1" width="1.25" customWidth="1"/>
    <col min="21" max="22" width="1.25" customWidth="1"/>
    <col min="41" max="41" width="4.25" customWidth="1"/>
  </cols>
  <sheetData>
    <row r="1" spans="2:41">
      <c r="S1" s="510">
        <v>1</v>
      </c>
      <c r="T1" s="510"/>
      <c r="AN1" s="510">
        <f>S1+1</f>
        <v>2</v>
      </c>
      <c r="AO1" s="510"/>
    </row>
    <row r="2" spans="2:41" ht="14.25">
      <c r="B2" s="1" t="s">
        <v>0</v>
      </c>
      <c r="C2" s="2"/>
      <c r="D2" s="2"/>
      <c r="E2" s="2"/>
      <c r="F2" s="2"/>
      <c r="G2" s="2"/>
      <c r="H2" s="2"/>
      <c r="I2" s="2"/>
      <c r="J2" s="2"/>
      <c r="K2" s="2"/>
      <c r="L2" s="2"/>
      <c r="M2" s="2"/>
      <c r="N2" s="2"/>
      <c r="O2" s="2"/>
      <c r="P2" s="2"/>
      <c r="Q2" s="2"/>
      <c r="R2" s="2"/>
      <c r="S2" s="2"/>
      <c r="T2" s="2"/>
      <c r="W2" s="3" t="s">
        <v>16</v>
      </c>
      <c r="X2" s="3"/>
    </row>
    <row r="3" spans="2:41">
      <c r="W3" s="3" t="s">
        <v>788</v>
      </c>
      <c r="X3" s="3"/>
    </row>
    <row r="4" spans="2:41">
      <c r="B4" s="472" t="s">
        <v>1</v>
      </c>
      <c r="W4" s="3" t="s">
        <v>789</v>
      </c>
      <c r="X4" s="3"/>
    </row>
    <row r="5" spans="2:41">
      <c r="B5" s="6" t="s">
        <v>931</v>
      </c>
      <c r="C5" s="6"/>
      <c r="D5" s="6"/>
    </row>
    <row r="6" spans="2:41">
      <c r="B6" s="6" t="s">
        <v>933</v>
      </c>
      <c r="C6" s="6"/>
      <c r="D6" s="6"/>
      <c r="W6" s="472" t="s">
        <v>17</v>
      </c>
    </row>
    <row r="7" spans="2:41">
      <c r="B7" s="6" t="s">
        <v>932</v>
      </c>
      <c r="C7" s="6"/>
      <c r="D7" s="6"/>
      <c r="W7" s="6" t="s">
        <v>790</v>
      </c>
      <c r="X7" s="6"/>
    </row>
    <row r="8" spans="2:41">
      <c r="B8" s="6" t="s">
        <v>786</v>
      </c>
      <c r="C8" s="6"/>
      <c r="D8" s="6"/>
      <c r="W8" s="6" t="s">
        <v>922</v>
      </c>
      <c r="X8" s="6"/>
    </row>
    <row r="9" spans="2:41">
      <c r="B9" s="6" t="s">
        <v>934</v>
      </c>
      <c r="C9" s="6"/>
      <c r="D9" s="6"/>
      <c r="W9" s="6"/>
      <c r="X9" s="6"/>
      <c r="AC9" t="s">
        <v>792</v>
      </c>
    </row>
    <row r="10" spans="2:41">
      <c r="B10" s="6" t="s">
        <v>784</v>
      </c>
      <c r="C10" s="6"/>
      <c r="D10" s="6"/>
    </row>
    <row r="11" spans="2:41">
      <c r="B11" s="6" t="s">
        <v>2</v>
      </c>
      <c r="C11" s="6"/>
      <c r="D11" s="6"/>
      <c r="W11" s="6" t="s">
        <v>791</v>
      </c>
      <c r="X11" s="6"/>
    </row>
    <row r="12" spans="2:41">
      <c r="B12" s="6" t="s">
        <v>785</v>
      </c>
      <c r="C12" s="6"/>
      <c r="D12" s="6"/>
      <c r="W12" s="6"/>
      <c r="X12" s="6"/>
    </row>
    <row r="13" spans="2:41">
      <c r="B13" s="6" t="s">
        <v>3</v>
      </c>
      <c r="C13" s="6"/>
      <c r="D13" s="6"/>
      <c r="W13" s="6" t="s">
        <v>793</v>
      </c>
    </row>
    <row r="14" spans="2:41">
      <c r="B14" s="6" t="s">
        <v>787</v>
      </c>
      <c r="C14" s="6"/>
      <c r="D14" s="6"/>
      <c r="AB14" t="s">
        <v>794</v>
      </c>
    </row>
    <row r="15" spans="2:41">
      <c r="B15" s="6" t="s">
        <v>4</v>
      </c>
      <c r="C15" s="6"/>
      <c r="D15" s="6"/>
    </row>
    <row r="16" spans="2:41">
      <c r="B16" s="6" t="s">
        <v>5</v>
      </c>
      <c r="C16" s="6"/>
      <c r="D16" s="6"/>
      <c r="W16" t="s">
        <v>797</v>
      </c>
    </row>
    <row r="17" spans="2:28">
      <c r="B17" s="6"/>
      <c r="C17" s="6"/>
      <c r="D17" s="6"/>
    </row>
    <row r="18" spans="2:28">
      <c r="B18" s="472" t="s">
        <v>6</v>
      </c>
      <c r="C18" s="6"/>
      <c r="D18" s="6"/>
    </row>
    <row r="19" spans="2:28">
      <c r="B19" s="6" t="s">
        <v>7</v>
      </c>
      <c r="C19" s="6"/>
      <c r="D19" s="6"/>
      <c r="W19" t="s">
        <v>795</v>
      </c>
    </row>
    <row r="20" spans="2:28">
      <c r="B20" s="6" t="s">
        <v>8</v>
      </c>
      <c r="C20" s="6"/>
      <c r="D20" s="6"/>
      <c r="AB20" t="s">
        <v>796</v>
      </c>
    </row>
    <row r="21" spans="2:28">
      <c r="B21" s="6" t="s">
        <v>9</v>
      </c>
      <c r="C21" s="6"/>
      <c r="D21" s="6"/>
    </row>
    <row r="22" spans="2:28">
      <c r="B22" s="6" t="s">
        <v>10</v>
      </c>
      <c r="C22" s="6"/>
      <c r="D22" s="6"/>
      <c r="W22" t="s">
        <v>798</v>
      </c>
    </row>
    <row r="23" spans="2:28">
      <c r="B23" s="6" t="s">
        <v>935</v>
      </c>
      <c r="C23" s="6"/>
      <c r="D23" s="6"/>
      <c r="AB23" t="s">
        <v>799</v>
      </c>
    </row>
    <row r="24" spans="2:28">
      <c r="B24" s="6" t="s">
        <v>936</v>
      </c>
      <c r="C24" s="6"/>
      <c r="D24" s="6"/>
      <c r="AB24" t="s">
        <v>800</v>
      </c>
    </row>
    <row r="25" spans="2:28">
      <c r="B25" s="6" t="s">
        <v>937</v>
      </c>
      <c r="C25" s="6"/>
      <c r="D25" s="6"/>
    </row>
    <row r="26" spans="2:28">
      <c r="B26" s="6" t="s">
        <v>938</v>
      </c>
      <c r="C26" s="6"/>
      <c r="D26" s="6"/>
      <c r="W26" t="s">
        <v>801</v>
      </c>
    </row>
    <row r="27" spans="2:28">
      <c r="B27" s="6" t="s">
        <v>939</v>
      </c>
      <c r="C27" s="6"/>
      <c r="D27" s="6"/>
      <c r="AB27" t="s">
        <v>802</v>
      </c>
    </row>
    <row r="28" spans="2:28">
      <c r="B28" s="6" t="s">
        <v>940</v>
      </c>
      <c r="C28" s="6"/>
      <c r="D28" s="6"/>
      <c r="AB28" t="s">
        <v>803</v>
      </c>
    </row>
    <row r="30" spans="2:28">
      <c r="W30" s="6" t="s">
        <v>804</v>
      </c>
    </row>
    <row r="31" spans="2:28">
      <c r="AB31" t="s">
        <v>805</v>
      </c>
    </row>
    <row r="32" spans="2:28">
      <c r="AB32" t="s">
        <v>806</v>
      </c>
    </row>
    <row r="33" spans="6:28">
      <c r="AB33" t="s">
        <v>807</v>
      </c>
    </row>
    <row r="35" spans="6:28">
      <c r="W35" s="6" t="s">
        <v>808</v>
      </c>
    </row>
    <row r="36" spans="6:28">
      <c r="AB36" t="s">
        <v>813</v>
      </c>
    </row>
    <row r="37" spans="6:28">
      <c r="AB37" t="s">
        <v>814</v>
      </c>
    </row>
    <row r="39" spans="6:28">
      <c r="W39" s="6" t="s">
        <v>809</v>
      </c>
    </row>
    <row r="40" spans="6:28">
      <c r="AB40" t="s">
        <v>811</v>
      </c>
    </row>
    <row r="41" spans="6:28">
      <c r="AB41" t="s">
        <v>812</v>
      </c>
    </row>
    <row r="43" spans="6:28">
      <c r="W43" s="472" t="s">
        <v>18</v>
      </c>
    </row>
    <row r="44" spans="6:28">
      <c r="W44" s="5" t="s">
        <v>816</v>
      </c>
    </row>
    <row r="45" spans="6:28">
      <c r="W45" s="4" t="s">
        <v>815</v>
      </c>
    </row>
    <row r="46" spans="6:28">
      <c r="F46" t="s">
        <v>11</v>
      </c>
      <c r="W46" s="5" t="s">
        <v>817</v>
      </c>
    </row>
    <row r="47" spans="6:28">
      <c r="W47" s="5" t="s">
        <v>818</v>
      </c>
    </row>
    <row r="48" spans="6:28">
      <c r="W48" s="4" t="s">
        <v>19</v>
      </c>
    </row>
    <row r="49" spans="2:23">
      <c r="B49" s="472" t="s">
        <v>12</v>
      </c>
      <c r="W49" s="4" t="s">
        <v>20</v>
      </c>
    </row>
    <row r="50" spans="2:23">
      <c r="B50" s="6" t="s">
        <v>13</v>
      </c>
      <c r="C50" s="6"/>
      <c r="W50" s="4" t="s">
        <v>819</v>
      </c>
    </row>
    <row r="51" spans="2:23">
      <c r="B51" s="6" t="s">
        <v>14</v>
      </c>
      <c r="C51" s="6"/>
      <c r="W51" s="4" t="s">
        <v>820</v>
      </c>
    </row>
    <row r="52" spans="2:23">
      <c r="B52" s="6" t="s">
        <v>15</v>
      </c>
      <c r="C52" s="6"/>
      <c r="W52" s="4" t="s">
        <v>821</v>
      </c>
    </row>
    <row r="53" spans="2:23">
      <c r="W53" s="4" t="s">
        <v>822</v>
      </c>
    </row>
    <row r="54" spans="2:23">
      <c r="W54" s="4" t="s">
        <v>823</v>
      </c>
    </row>
    <row r="55" spans="2:23">
      <c r="W55" s="4" t="s">
        <v>824</v>
      </c>
    </row>
    <row r="56" spans="2:23">
      <c r="W56" s="4" t="s">
        <v>21</v>
      </c>
    </row>
    <row r="57" spans="2:23">
      <c r="W57" s="4" t="s">
        <v>22</v>
      </c>
    </row>
    <row r="58" spans="2:23">
      <c r="W58" s="4" t="s">
        <v>941</v>
      </c>
    </row>
    <row r="59" spans="2:23">
      <c r="W59" s="4" t="s">
        <v>942</v>
      </c>
    </row>
    <row r="60" spans="2:23">
      <c r="W60" s="4" t="s">
        <v>943</v>
      </c>
    </row>
    <row r="61" spans="2:23">
      <c r="W61" s="4" t="s">
        <v>825</v>
      </c>
    </row>
    <row r="62" spans="2:23">
      <c r="W62" s="4" t="s">
        <v>23</v>
      </c>
    </row>
    <row r="63" spans="2:23">
      <c r="W63" s="3" t="s">
        <v>826</v>
      </c>
    </row>
    <row r="64" spans="2:23">
      <c r="W64" s="3" t="s">
        <v>834</v>
      </c>
    </row>
    <row r="129" spans="2:2">
      <c r="B129" s="3"/>
    </row>
  </sheetData>
  <sheetProtection algorithmName="SHA-512" hashValue="JIaFdQBDWsDablVjFJHpldmxdtvDf+p4xHFMwdFfvbVjx4ZkpS5qAod4uYKEESK4ae0YmSBa/vjKtwGIc6AiWA==" saltValue="fU9ctdLeYfkHcQtXwJ3pCA==" spinCount="100000" sheet="1" objects="1" scenarios="1"/>
  <mergeCells count="2">
    <mergeCell ref="S1:T1"/>
    <mergeCell ref="AN1:AO1"/>
  </mergeCells>
  <phoneticPr fontId="4"/>
  <pageMargins left="0.59055118110236227" right="0.39370078740157483" top="0.59055118110236227" bottom="0.39370078740157483" header="0.31496062992125984" footer="0.31496062992125984"/>
  <pageSetup paperSize="9" scale="97" pageOrder="overThenDown" orientation="portrait" r:id="rId1"/>
  <headerFooter>
    <oddHeader>&amp;L&amp;F&amp;R&amp;A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B1:AN105"/>
  <sheetViews>
    <sheetView showGridLines="0" tabSelected="1" view="pageBreakPreview" zoomScaleNormal="100" zoomScaleSheetLayoutView="100" workbookViewId="0">
      <selection activeCell="M12" sqref="M12"/>
    </sheetView>
  </sheetViews>
  <sheetFormatPr defaultColWidth="5" defaultRowHeight="13.5"/>
  <cols>
    <col min="1" max="1" width="1.25" customWidth="1"/>
    <col min="21" max="22" width="1.25" customWidth="1"/>
  </cols>
  <sheetData>
    <row r="1" spans="18:40">
      <c r="V1" s="2" t="s">
        <v>27</v>
      </c>
      <c r="W1" s="2"/>
      <c r="X1" s="2"/>
      <c r="Y1" s="2"/>
      <c r="Z1" s="2"/>
      <c r="AA1" s="2"/>
      <c r="AB1" s="2"/>
      <c r="AC1" s="2"/>
      <c r="AD1" s="2"/>
      <c r="AE1" s="2"/>
      <c r="AF1" s="2"/>
      <c r="AG1" s="2"/>
      <c r="AH1" s="2"/>
      <c r="AI1" s="2"/>
      <c r="AJ1" s="2"/>
      <c r="AK1" s="2"/>
      <c r="AL1" s="2"/>
      <c r="AM1" s="2"/>
      <c r="AN1" s="2"/>
    </row>
    <row r="3" spans="18:40">
      <c r="X3" s="10" t="s">
        <v>28</v>
      </c>
    </row>
    <row r="5" spans="18:40">
      <c r="W5" s="6" t="s">
        <v>29</v>
      </c>
      <c r="X5" s="6" t="s">
        <v>733</v>
      </c>
      <c r="AM5" s="471">
        <v>1</v>
      </c>
    </row>
    <row r="6" spans="18:40">
      <c r="S6" s="9" t="s">
        <v>26</v>
      </c>
      <c r="W6" s="6"/>
      <c r="X6" s="6"/>
      <c r="AM6" s="471"/>
    </row>
    <row r="7" spans="18:40">
      <c r="R7" s="994" t="s">
        <v>945</v>
      </c>
      <c r="W7" s="6" t="s">
        <v>30</v>
      </c>
      <c r="X7" s="6" t="s">
        <v>734</v>
      </c>
      <c r="AM7" s="471">
        <v>2</v>
      </c>
    </row>
    <row r="8" spans="18:40">
      <c r="W8" s="6"/>
      <c r="X8" s="6"/>
      <c r="AM8" s="471"/>
    </row>
    <row r="9" spans="18:40">
      <c r="W9" s="6" t="s">
        <v>31</v>
      </c>
      <c r="X9" s="6" t="s">
        <v>32</v>
      </c>
      <c r="AM9" s="471"/>
    </row>
    <row r="10" spans="18:40">
      <c r="W10" s="6"/>
      <c r="X10" s="6" t="s">
        <v>735</v>
      </c>
      <c r="Z10" t="s">
        <v>744</v>
      </c>
      <c r="AM10" s="471">
        <v>3</v>
      </c>
    </row>
    <row r="11" spans="18:40">
      <c r="W11" s="6"/>
      <c r="X11" s="6" t="s">
        <v>736</v>
      </c>
      <c r="Z11" t="s">
        <v>745</v>
      </c>
      <c r="AM11" s="471"/>
    </row>
    <row r="12" spans="18:40">
      <c r="W12" s="6"/>
      <c r="X12" s="6" t="s">
        <v>737</v>
      </c>
      <c r="Z12" t="s">
        <v>748</v>
      </c>
      <c r="AM12" s="471"/>
    </row>
    <row r="13" spans="18:40">
      <c r="W13" s="6"/>
      <c r="X13" s="6" t="s">
        <v>738</v>
      </c>
      <c r="Z13" t="s">
        <v>749</v>
      </c>
      <c r="AM13" s="471">
        <v>4</v>
      </c>
    </row>
    <row r="14" spans="18:40">
      <c r="W14" s="6"/>
      <c r="X14" s="6" t="s">
        <v>739</v>
      </c>
      <c r="Z14" t="s">
        <v>750</v>
      </c>
      <c r="AM14" s="471"/>
    </row>
    <row r="15" spans="18:40">
      <c r="W15" s="6"/>
      <c r="X15" s="6" t="s">
        <v>740</v>
      </c>
      <c r="Z15" t="s">
        <v>751</v>
      </c>
      <c r="AM15" s="471"/>
    </row>
    <row r="16" spans="18:40">
      <c r="W16" s="6"/>
      <c r="X16" s="6" t="s">
        <v>741</v>
      </c>
      <c r="Z16" t="s">
        <v>752</v>
      </c>
      <c r="AM16" s="471"/>
    </row>
    <row r="17" spans="2:39">
      <c r="W17" s="6"/>
      <c r="X17" s="6" t="s">
        <v>742</v>
      </c>
      <c r="Z17" t="s">
        <v>753</v>
      </c>
      <c r="AM17" s="471">
        <v>5</v>
      </c>
    </row>
    <row r="18" spans="2:39" ht="32.25" customHeight="1">
      <c r="B18" s="7" t="s">
        <v>24</v>
      </c>
      <c r="C18" s="2"/>
      <c r="D18" s="2"/>
      <c r="E18" s="2"/>
      <c r="F18" s="2"/>
      <c r="G18" s="2"/>
      <c r="H18" s="2"/>
      <c r="I18" s="2"/>
      <c r="J18" s="2"/>
      <c r="K18" s="2"/>
      <c r="L18" s="2"/>
      <c r="M18" s="2"/>
      <c r="N18" s="2"/>
      <c r="O18" s="2"/>
      <c r="P18" s="2"/>
      <c r="Q18" s="2"/>
      <c r="R18" s="2"/>
      <c r="S18" s="2"/>
      <c r="T18" s="2"/>
      <c r="W18" s="6"/>
      <c r="X18" s="6" t="s">
        <v>743</v>
      </c>
      <c r="Z18" t="s">
        <v>754</v>
      </c>
      <c r="AM18" s="471">
        <v>6</v>
      </c>
    </row>
    <row r="19" spans="2:39" ht="32.25" customHeight="1">
      <c r="B19" s="8" t="s">
        <v>930</v>
      </c>
      <c r="C19" s="2"/>
      <c r="D19" s="2"/>
      <c r="E19" s="2"/>
      <c r="F19" s="2"/>
      <c r="G19" s="2"/>
      <c r="H19" s="2"/>
      <c r="I19" s="2"/>
      <c r="J19" s="2"/>
      <c r="K19" s="2"/>
      <c r="L19" s="2"/>
      <c r="M19" s="2"/>
      <c r="N19" s="2"/>
      <c r="O19" s="2"/>
      <c r="P19" s="2"/>
      <c r="Q19" s="2"/>
      <c r="R19" s="2"/>
      <c r="S19" s="2"/>
      <c r="T19" s="2"/>
      <c r="W19" s="6"/>
      <c r="X19" s="6"/>
      <c r="AM19" s="471"/>
    </row>
    <row r="20" spans="2:39">
      <c r="W20" s="6" t="s">
        <v>33</v>
      </c>
      <c r="X20" s="6" t="s">
        <v>34</v>
      </c>
      <c r="AM20" s="471"/>
    </row>
    <row r="21" spans="2:39">
      <c r="W21" s="6"/>
      <c r="X21" s="6" t="s">
        <v>755</v>
      </c>
      <c r="Z21" t="s">
        <v>768</v>
      </c>
      <c r="AM21" s="471">
        <v>7</v>
      </c>
    </row>
    <row r="22" spans="2:39" ht="32.25" customHeight="1">
      <c r="B22" s="8" t="s">
        <v>25</v>
      </c>
      <c r="C22" s="2"/>
      <c r="D22" s="2"/>
      <c r="E22" s="2"/>
      <c r="F22" s="2"/>
      <c r="G22" s="2"/>
      <c r="H22" s="2"/>
      <c r="I22" s="2"/>
      <c r="J22" s="2"/>
      <c r="K22" s="2"/>
      <c r="L22" s="2"/>
      <c r="M22" s="2"/>
      <c r="N22" s="2"/>
      <c r="O22" s="2"/>
      <c r="P22" s="2"/>
      <c r="Q22" s="2"/>
      <c r="R22" s="2"/>
      <c r="S22" s="2"/>
      <c r="T22" s="2"/>
      <c r="W22" s="6"/>
      <c r="X22" s="6" t="s">
        <v>756</v>
      </c>
      <c r="Z22" t="s">
        <v>769</v>
      </c>
      <c r="AM22" s="471"/>
    </row>
    <row r="23" spans="2:39">
      <c r="W23" s="6"/>
      <c r="X23" s="6" t="s">
        <v>757</v>
      </c>
      <c r="Z23" t="s">
        <v>770</v>
      </c>
      <c r="AM23" s="471"/>
    </row>
    <row r="24" spans="2:39">
      <c r="W24" s="6"/>
      <c r="X24" s="6" t="s">
        <v>758</v>
      </c>
      <c r="Z24" t="s">
        <v>771</v>
      </c>
      <c r="AM24" s="471"/>
    </row>
    <row r="25" spans="2:39">
      <c r="W25" s="6"/>
      <c r="X25" s="6" t="s">
        <v>759</v>
      </c>
      <c r="Z25" t="s">
        <v>772</v>
      </c>
      <c r="AM25" s="471"/>
    </row>
    <row r="26" spans="2:39">
      <c r="W26" s="6"/>
      <c r="X26" s="6" t="s">
        <v>760</v>
      </c>
      <c r="Z26" t="s">
        <v>773</v>
      </c>
      <c r="AM26" s="471"/>
    </row>
    <row r="27" spans="2:39">
      <c r="W27" s="6"/>
      <c r="X27" s="6" t="s">
        <v>761</v>
      </c>
      <c r="Z27" t="s">
        <v>774</v>
      </c>
      <c r="AM27" s="471">
        <v>8</v>
      </c>
    </row>
    <row r="28" spans="2:39">
      <c r="W28" s="6"/>
      <c r="X28" s="6" t="s">
        <v>762</v>
      </c>
      <c r="Z28" t="s">
        <v>775</v>
      </c>
      <c r="AM28" s="471"/>
    </row>
    <row r="29" spans="2:39">
      <c r="W29" s="6"/>
      <c r="X29" s="6" t="s">
        <v>763</v>
      </c>
      <c r="Z29" t="s">
        <v>776</v>
      </c>
      <c r="AM29" s="471"/>
    </row>
    <row r="30" spans="2:39">
      <c r="W30" s="6"/>
      <c r="X30" s="6" t="s">
        <v>764</v>
      </c>
      <c r="Z30" t="s">
        <v>777</v>
      </c>
      <c r="AM30" s="471"/>
    </row>
    <row r="31" spans="2:39">
      <c r="W31" s="6"/>
      <c r="X31" s="6" t="s">
        <v>765</v>
      </c>
      <c r="Z31" t="s">
        <v>778</v>
      </c>
      <c r="AM31" s="471"/>
    </row>
    <row r="32" spans="2:39">
      <c r="W32" s="6"/>
      <c r="X32" s="6" t="s">
        <v>766</v>
      </c>
      <c r="Z32" t="s">
        <v>779</v>
      </c>
      <c r="AM32" s="471"/>
    </row>
    <row r="33" spans="23:39">
      <c r="W33" s="6"/>
      <c r="X33" s="6" t="s">
        <v>767</v>
      </c>
      <c r="Z33" t="s">
        <v>754</v>
      </c>
      <c r="AM33" s="471"/>
    </row>
    <row r="34" spans="23:39">
      <c r="W34" s="6"/>
      <c r="X34" s="6" t="s">
        <v>782</v>
      </c>
      <c r="Z34" t="s">
        <v>781</v>
      </c>
      <c r="AM34" s="471">
        <v>9</v>
      </c>
    </row>
    <row r="35" spans="23:39">
      <c r="W35" s="6"/>
      <c r="X35" s="6"/>
      <c r="AM35" s="471"/>
    </row>
    <row r="36" spans="23:39">
      <c r="W36" s="6" t="s">
        <v>780</v>
      </c>
      <c r="X36" s="6"/>
      <c r="AM36" s="471">
        <v>10</v>
      </c>
    </row>
    <row r="37" spans="23:39">
      <c r="W37" s="6"/>
      <c r="X37" s="6"/>
      <c r="AM37" s="471"/>
    </row>
    <row r="38" spans="23:39">
      <c r="W38" s="6"/>
      <c r="X38" s="6"/>
      <c r="AM38" s="471"/>
    </row>
    <row r="39" spans="23:39">
      <c r="W39" s="6" t="s">
        <v>35</v>
      </c>
      <c r="X39" s="6"/>
      <c r="AM39" s="471"/>
    </row>
    <row r="40" spans="23:39">
      <c r="W40" s="6"/>
      <c r="X40" s="6"/>
      <c r="AM40" s="471"/>
    </row>
    <row r="41" spans="23:39">
      <c r="W41" s="6" t="s">
        <v>36</v>
      </c>
      <c r="X41" s="6"/>
      <c r="AM41" s="471">
        <v>11</v>
      </c>
    </row>
    <row r="42" spans="23:39">
      <c r="W42" s="6" t="s">
        <v>37</v>
      </c>
      <c r="X42" s="6"/>
      <c r="AM42" s="471"/>
    </row>
    <row r="43" spans="23:39">
      <c r="W43" s="6" t="s">
        <v>783</v>
      </c>
      <c r="X43" s="6"/>
      <c r="AM43" s="471">
        <v>12</v>
      </c>
    </row>
    <row r="60" spans="40:40">
      <c r="AN60" t="s">
        <v>810</v>
      </c>
    </row>
    <row r="104" spans="19:19">
      <c r="S104" s="6"/>
    </row>
    <row r="105" spans="19:19">
      <c r="S105" s="6"/>
    </row>
  </sheetData>
  <sheetProtection algorithmName="SHA-512" hashValue="ubORgKYosoTfte5kMfRv9wUwuhD0NDUuqQTl2PiyCaWoOOjyS8DGa6uyEZJdxxSwyrL/QcF+3uslLmSrESfdxA==" saltValue="cBcIWIQdUTrH4nf+LacDhw==" spinCount="100000" sheet="1" objects="1" scenarios="1"/>
  <phoneticPr fontId="4"/>
  <pageMargins left="0.59055118110236227" right="0.39370078740157483" top="0.59055118110236227" bottom="0.39370078740157483" header="0.31496062992125984" footer="0.31496062992125984"/>
  <pageSetup paperSize="9" scale="97" pageOrder="overThenDown" orientation="portrait" r:id="rId1"/>
  <headerFooter>
    <oddHeader>&amp;L&amp;F&amp;R&amp;A</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D416"/>
  <sheetViews>
    <sheetView showGridLines="0" view="pageBreakPreview" zoomScaleNormal="100" zoomScaleSheetLayoutView="100" workbookViewId="0">
      <selection activeCell="G4" sqref="G4:T4"/>
    </sheetView>
  </sheetViews>
  <sheetFormatPr defaultColWidth="5" defaultRowHeight="18.75" customHeight="1"/>
  <cols>
    <col min="1" max="1" width="1.25" style="12" customWidth="1"/>
    <col min="2" max="20" width="5" style="12"/>
    <col min="21" max="22" width="1.25" style="12" customWidth="1"/>
    <col min="23" max="23" width="4.875" style="13" customWidth="1"/>
    <col min="24" max="41" width="5" style="12"/>
    <col min="42" max="43" width="1.25" style="12" customWidth="1"/>
    <col min="44" max="44" width="5.625" style="12" customWidth="1"/>
    <col min="45" max="71" width="5.625" style="12" hidden="1" customWidth="1"/>
    <col min="72" max="73" width="5.625" style="12" customWidth="1"/>
    <col min="74" max="16384" width="5" style="12"/>
  </cols>
  <sheetData>
    <row r="1" spans="2:107" ht="18.75" customHeight="1">
      <c r="B1" s="11" t="s">
        <v>113</v>
      </c>
      <c r="S1" s="632">
        <v>1</v>
      </c>
      <c r="T1" s="633"/>
      <c r="W1" s="74" t="s">
        <v>96</v>
      </c>
      <c r="X1" s="76"/>
      <c r="Y1" s="77"/>
      <c r="Z1" s="77"/>
      <c r="AA1" s="77"/>
      <c r="AB1" s="77"/>
      <c r="AC1" s="77"/>
      <c r="AD1" s="77"/>
      <c r="AE1" s="77"/>
      <c r="AF1" s="77"/>
      <c r="AG1" s="77"/>
      <c r="AH1" s="77"/>
      <c r="AI1" s="77"/>
      <c r="AJ1" s="77"/>
      <c r="AK1" s="77"/>
      <c r="AL1" s="77"/>
      <c r="AM1" s="77"/>
      <c r="AN1" s="77"/>
      <c r="AO1" s="77"/>
    </row>
    <row r="2" spans="2:107" ht="18.75" customHeight="1" thickBot="1">
      <c r="B2" s="11" t="s">
        <v>52</v>
      </c>
      <c r="W2" s="75" t="s">
        <v>97</v>
      </c>
      <c r="X2" s="299"/>
      <c r="Y2" s="74" t="s">
        <v>98</v>
      </c>
      <c r="Z2" s="77"/>
      <c r="AA2" s="77"/>
      <c r="AB2" s="77"/>
      <c r="AC2" s="77"/>
      <c r="AD2" s="77"/>
      <c r="AE2" s="77"/>
      <c r="AF2" s="77"/>
      <c r="AG2" s="77"/>
      <c r="AH2" s="77"/>
      <c r="AI2" s="77"/>
      <c r="AJ2" s="77"/>
      <c r="AK2" s="77"/>
      <c r="AL2" s="77"/>
      <c r="AM2" s="77"/>
      <c r="AN2" s="77"/>
      <c r="AO2" s="77"/>
      <c r="AT2" s="12" t="s">
        <v>67</v>
      </c>
      <c r="AU2" s="12">
        <v>1</v>
      </c>
      <c r="AW2" s="12" t="s">
        <v>105</v>
      </c>
      <c r="AX2" s="12">
        <v>1</v>
      </c>
      <c r="AZ2" s="12" t="s">
        <v>212</v>
      </c>
      <c r="BA2" s="12">
        <v>0</v>
      </c>
      <c r="BG2" s="12" t="s">
        <v>845</v>
      </c>
      <c r="BI2" s="12" t="s">
        <v>846</v>
      </c>
      <c r="BU2" s="12" t="s">
        <v>865</v>
      </c>
      <c r="BV2" s="12" t="s">
        <v>861</v>
      </c>
      <c r="BZ2" s="12" t="s">
        <v>864</v>
      </c>
      <c r="CC2" s="12" t="s">
        <v>912</v>
      </c>
      <c r="CF2" s="12" t="s">
        <v>867</v>
      </c>
    </row>
    <row r="3" spans="2:107" ht="18.75" customHeight="1" thickBot="1">
      <c r="B3" s="14" t="s">
        <v>38</v>
      </c>
      <c r="C3" s="15"/>
      <c r="D3" s="15"/>
      <c r="E3" s="15"/>
      <c r="F3" s="16"/>
      <c r="G3" s="17" t="s">
        <v>39</v>
      </c>
      <c r="H3" s="15"/>
      <c r="I3" s="15"/>
      <c r="J3" s="15"/>
      <c r="K3" s="15"/>
      <c r="L3" s="15"/>
      <c r="M3" s="15"/>
      <c r="N3" s="15"/>
      <c r="O3" s="15"/>
      <c r="P3" s="15"/>
      <c r="Q3" s="15"/>
      <c r="R3" s="15"/>
      <c r="S3" s="15"/>
      <c r="T3" s="18"/>
      <c r="X3" s="810" t="str">
        <f>IF(AND(X376="",G19&lt;&gt;"",G388&lt;&gt;"",G376&lt;&gt;"",G402&lt;&gt;""),AU36,AU35)</f>
        <v>本シートの入力をお願いします。</v>
      </c>
      <c r="Y3" s="811"/>
      <c r="Z3" s="811"/>
      <c r="AA3" s="811"/>
      <c r="AB3" s="811"/>
      <c r="AC3" s="811"/>
      <c r="AD3" s="811"/>
      <c r="AE3" s="811"/>
      <c r="AF3" s="811"/>
      <c r="AG3" s="811"/>
      <c r="AH3" s="811"/>
      <c r="AI3" s="811"/>
      <c r="AJ3" s="811"/>
      <c r="AK3" s="811"/>
      <c r="AL3" s="811"/>
      <c r="AM3" s="811"/>
      <c r="AN3" s="811"/>
      <c r="AO3" s="812"/>
      <c r="AT3" s="12" t="s">
        <v>68</v>
      </c>
      <c r="AU3" s="12">
        <v>2</v>
      </c>
      <c r="AW3" s="12" t="s">
        <v>106</v>
      </c>
      <c r="AX3" s="12">
        <v>1</v>
      </c>
      <c r="AZ3" s="12" t="s">
        <v>206</v>
      </c>
      <c r="BA3" s="12">
        <v>1</v>
      </c>
      <c r="BG3" s="12" t="s">
        <v>847</v>
      </c>
      <c r="BI3" s="12" t="s">
        <v>848</v>
      </c>
      <c r="BV3" s="521" t="s">
        <v>862</v>
      </c>
      <c r="BW3" s="522"/>
      <c r="BX3" s="522"/>
      <c r="BY3" s="522"/>
      <c r="BZ3" s="519" t="str">
        <f>G371</f>
        <v/>
      </c>
      <c r="CA3" s="520"/>
      <c r="CB3" s="520"/>
    </row>
    <row r="4" spans="2:107" ht="18.75" customHeight="1">
      <c r="B4" s="19" t="s">
        <v>40</v>
      </c>
      <c r="C4" s="20"/>
      <c r="D4" s="20"/>
      <c r="E4" s="20"/>
      <c r="F4" s="21"/>
      <c r="G4" s="793"/>
      <c r="H4" s="814"/>
      <c r="I4" s="814"/>
      <c r="J4" s="814"/>
      <c r="K4" s="814"/>
      <c r="L4" s="814"/>
      <c r="M4" s="814"/>
      <c r="N4" s="814"/>
      <c r="O4" s="814"/>
      <c r="P4" s="814"/>
      <c r="Q4" s="814"/>
      <c r="R4" s="814"/>
      <c r="S4" s="814"/>
      <c r="T4" s="815"/>
      <c r="W4" s="13" t="s">
        <v>50</v>
      </c>
      <c r="X4" s="579" t="s">
        <v>57</v>
      </c>
      <c r="Y4" s="561"/>
      <c r="Z4" s="561"/>
      <c r="AA4" s="561"/>
      <c r="AB4" s="561"/>
      <c r="AC4" s="561"/>
      <c r="AD4" s="561"/>
      <c r="AE4" s="561"/>
      <c r="AF4" s="561"/>
      <c r="AG4" s="561"/>
      <c r="AH4" s="561"/>
      <c r="AI4" s="561"/>
      <c r="AJ4" s="561"/>
      <c r="AK4" s="561"/>
      <c r="AL4" s="561"/>
      <c r="AM4" s="561"/>
      <c r="AN4" s="561"/>
      <c r="AO4" s="561"/>
      <c r="AW4" s="12" t="s">
        <v>107</v>
      </c>
      <c r="AX4" s="12">
        <v>2</v>
      </c>
      <c r="AZ4" s="12" t="s">
        <v>207</v>
      </c>
      <c r="BA4" s="12">
        <v>2</v>
      </c>
      <c r="BG4" s="12" t="s">
        <v>849</v>
      </c>
      <c r="BI4" s="12" t="s">
        <v>850</v>
      </c>
      <c r="BV4" s="521" t="s">
        <v>863</v>
      </c>
      <c r="BW4" s="522"/>
      <c r="BX4" s="522"/>
      <c r="BY4" s="522"/>
      <c r="BZ4" s="519" t="str">
        <f>G372</f>
        <v/>
      </c>
      <c r="CA4" s="520"/>
      <c r="CB4" s="520"/>
      <c r="CC4" s="519" t="str">
        <f>●完成工事原価報告書!E24</f>
        <v/>
      </c>
      <c r="CD4" s="520"/>
      <c r="CE4" s="520"/>
      <c r="CF4" s="519" t="str">
        <f>G377</f>
        <v/>
      </c>
      <c r="CG4" s="520"/>
      <c r="CH4" s="520"/>
    </row>
    <row r="5" spans="2:107" ht="18.75" customHeight="1">
      <c r="B5" s="22" t="s">
        <v>41</v>
      </c>
      <c r="C5" s="23"/>
      <c r="D5" s="23"/>
      <c r="E5" s="23"/>
      <c r="F5" s="24"/>
      <c r="G5" s="610"/>
      <c r="H5" s="611"/>
      <c r="I5" s="611"/>
      <c r="J5" s="611"/>
      <c r="K5" s="611"/>
      <c r="L5" s="611"/>
      <c r="M5" s="611"/>
      <c r="N5" s="611"/>
      <c r="O5" s="611"/>
      <c r="P5" s="612"/>
      <c r="Q5" s="23" t="s">
        <v>48</v>
      </c>
      <c r="R5" s="23"/>
      <c r="S5" s="23"/>
      <c r="T5" s="25"/>
      <c r="W5" s="13" t="s">
        <v>49</v>
      </c>
      <c r="X5" s="579" t="s">
        <v>58</v>
      </c>
      <c r="Y5" s="561"/>
      <c r="Z5" s="561"/>
      <c r="AA5" s="561"/>
      <c r="AB5" s="561"/>
      <c r="AC5" s="561"/>
      <c r="AD5" s="561"/>
      <c r="AE5" s="561"/>
      <c r="AF5" s="561"/>
      <c r="AG5" s="561"/>
      <c r="AH5" s="561"/>
      <c r="AI5" s="561"/>
      <c r="AJ5" s="561"/>
      <c r="AK5" s="561"/>
      <c r="AL5" s="561"/>
      <c r="AM5" s="561"/>
      <c r="AN5" s="561"/>
      <c r="AO5" s="561"/>
      <c r="AT5" s="12" t="s">
        <v>65</v>
      </c>
      <c r="AU5" s="12">
        <v>1</v>
      </c>
      <c r="AZ5" s="12" t="s">
        <v>204</v>
      </c>
      <c r="BA5" s="12">
        <v>3</v>
      </c>
      <c r="BG5" s="12" t="s">
        <v>851</v>
      </c>
      <c r="BZ5" s="12" t="s">
        <v>864</v>
      </c>
    </row>
    <row r="6" spans="2:107" ht="18.75" customHeight="1">
      <c r="B6" s="26" t="s">
        <v>42</v>
      </c>
      <c r="C6" s="27"/>
      <c r="D6" s="27"/>
      <c r="E6" s="27"/>
      <c r="F6" s="28"/>
      <c r="G6" s="29"/>
      <c r="H6" s="27"/>
      <c r="I6" s="27"/>
      <c r="J6" s="27"/>
      <c r="K6" s="27"/>
      <c r="L6" s="27"/>
      <c r="M6" s="30" t="s">
        <v>44</v>
      </c>
      <c r="N6" s="31"/>
      <c r="O6" s="31"/>
      <c r="P6" s="31"/>
      <c r="Q6" s="31" t="s">
        <v>43</v>
      </c>
      <c r="R6" s="31"/>
      <c r="S6" s="31"/>
      <c r="T6" s="32"/>
      <c r="X6" s="579" t="s">
        <v>681</v>
      </c>
      <c r="Y6" s="561"/>
      <c r="Z6" s="561"/>
      <c r="AA6" s="561"/>
      <c r="AB6" s="561"/>
      <c r="AC6" s="561"/>
      <c r="AD6" s="561"/>
      <c r="AE6" s="561"/>
      <c r="AF6" s="561"/>
      <c r="AG6" s="561"/>
      <c r="AH6" s="561"/>
      <c r="AI6" s="561"/>
      <c r="AJ6" s="561"/>
      <c r="AK6" s="561"/>
      <c r="AL6" s="561"/>
      <c r="AM6" s="561"/>
      <c r="AN6" s="561"/>
      <c r="AO6" s="561"/>
      <c r="AT6" s="12" t="s">
        <v>66</v>
      </c>
      <c r="AU6" s="12">
        <v>2</v>
      </c>
      <c r="AZ6" s="12" t="s">
        <v>208</v>
      </c>
      <c r="BA6" s="12">
        <v>4</v>
      </c>
      <c r="BG6" s="12" t="s">
        <v>852</v>
      </c>
      <c r="BV6" s="521" t="s">
        <v>866</v>
      </c>
      <c r="BW6" s="522"/>
      <c r="BX6" s="522"/>
      <c r="BY6" s="522"/>
      <c r="BZ6" s="519" t="str">
        <f>G402</f>
        <v/>
      </c>
      <c r="CA6" s="520"/>
      <c r="CB6" s="520"/>
      <c r="CC6" s="12" t="s">
        <v>868</v>
      </c>
      <c r="CF6" s="12" t="s">
        <v>869</v>
      </c>
      <c r="CI6" s="12" t="s">
        <v>870</v>
      </c>
      <c r="CL6" s="12" t="s">
        <v>871</v>
      </c>
      <c r="CO6" s="12" t="s">
        <v>873</v>
      </c>
      <c r="CR6" s="12" t="s">
        <v>872</v>
      </c>
      <c r="CU6" s="12" t="s">
        <v>876</v>
      </c>
      <c r="CX6" s="12" t="s">
        <v>875</v>
      </c>
      <c r="DA6" s="12" t="s">
        <v>877</v>
      </c>
    </row>
    <row r="7" spans="2:107" ht="18.75" customHeight="1">
      <c r="B7" s="33"/>
      <c r="C7" s="34"/>
      <c r="D7" s="34"/>
      <c r="E7" s="34"/>
      <c r="F7" s="35"/>
      <c r="G7" s="36"/>
      <c r="H7" s="34"/>
      <c r="I7" s="34"/>
      <c r="J7" s="34"/>
      <c r="K7" s="34"/>
      <c r="L7" s="37" t="s">
        <v>45</v>
      </c>
      <c r="M7" s="816"/>
      <c r="N7" s="817"/>
      <c r="O7" s="817"/>
      <c r="P7" s="817"/>
      <c r="Q7" s="822"/>
      <c r="R7" s="817"/>
      <c r="S7" s="817"/>
      <c r="T7" s="823"/>
      <c r="W7" s="13" t="s">
        <v>49</v>
      </c>
      <c r="X7" s="579" t="s">
        <v>680</v>
      </c>
      <c r="Y7" s="561"/>
      <c r="Z7" s="561"/>
      <c r="AA7" s="561"/>
      <c r="AB7" s="561"/>
      <c r="AC7" s="561"/>
      <c r="AD7" s="561"/>
      <c r="AE7" s="561"/>
      <c r="AF7" s="561"/>
      <c r="AG7" s="561"/>
      <c r="AH7" s="561"/>
      <c r="AI7" s="561"/>
      <c r="AJ7" s="561"/>
      <c r="AK7" s="561"/>
      <c r="AL7" s="561"/>
      <c r="AM7" s="561"/>
      <c r="AN7" s="561"/>
      <c r="AO7" s="561"/>
      <c r="AZ7" s="12" t="s">
        <v>205</v>
      </c>
      <c r="BA7" s="12">
        <v>5</v>
      </c>
      <c r="BG7" s="12" t="s">
        <v>853</v>
      </c>
      <c r="BV7" s="521" t="s">
        <v>874</v>
      </c>
      <c r="BW7" s="522"/>
      <c r="BX7" s="522"/>
      <c r="BY7" s="522"/>
      <c r="BZ7" s="519" t="str">
        <f>G403</f>
        <v/>
      </c>
      <c r="CA7" s="520"/>
      <c r="CB7" s="520"/>
      <c r="CC7" s="519" t="str">
        <f>G411</f>
        <v/>
      </c>
      <c r="CD7" s="520"/>
      <c r="CE7" s="520"/>
      <c r="CF7" s="519" t="str">
        <f>O411</f>
        <v/>
      </c>
      <c r="CG7" s="520"/>
      <c r="CH7" s="520"/>
      <c r="CI7" s="519" t="str">
        <f>G412</f>
        <v/>
      </c>
      <c r="CJ7" s="520"/>
      <c r="CK7" s="520"/>
      <c r="CL7" s="519" t="str">
        <f>G413</f>
        <v/>
      </c>
      <c r="CM7" s="520"/>
      <c r="CN7" s="520"/>
      <c r="CO7" s="519" t="str">
        <f>IF(G414="","",G414-K414)</f>
        <v/>
      </c>
      <c r="CP7" s="520"/>
      <c r="CQ7" s="520"/>
      <c r="CR7" s="519" t="str">
        <f>G415</f>
        <v/>
      </c>
      <c r="CS7" s="520"/>
      <c r="CT7" s="520"/>
      <c r="CU7" s="519" t="str">
        <f>G416</f>
        <v/>
      </c>
      <c r="CV7" s="520"/>
      <c r="CW7" s="520"/>
      <c r="CX7" s="519" t="str">
        <f>IF(G416="","",SUM(K416:R416))</f>
        <v/>
      </c>
      <c r="CY7" s="520"/>
      <c r="CZ7" s="520"/>
      <c r="DA7" s="519" t="str">
        <f>F303</f>
        <v/>
      </c>
      <c r="DB7" s="520"/>
      <c r="DC7" s="520"/>
    </row>
    <row r="8" spans="2:107" ht="18.75" customHeight="1">
      <c r="B8" s="33"/>
      <c r="C8" s="34"/>
      <c r="D8" s="34"/>
      <c r="E8" s="34"/>
      <c r="F8" s="35"/>
      <c r="G8" s="36"/>
      <c r="H8" s="34"/>
      <c r="I8" s="34"/>
      <c r="J8" s="34"/>
      <c r="K8" s="34"/>
      <c r="L8" s="37" t="s">
        <v>46</v>
      </c>
      <c r="M8" s="816"/>
      <c r="N8" s="817"/>
      <c r="O8" s="817"/>
      <c r="P8" s="817"/>
      <c r="Q8" s="822"/>
      <c r="R8" s="817"/>
      <c r="S8" s="817"/>
      <c r="T8" s="823"/>
      <c r="W8" s="13" t="s">
        <v>49</v>
      </c>
      <c r="X8" s="579" t="s">
        <v>516</v>
      </c>
      <c r="Y8" s="561"/>
      <c r="Z8" s="561"/>
      <c r="AA8" s="561"/>
      <c r="AB8" s="561"/>
      <c r="AC8" s="561"/>
      <c r="AD8" s="561"/>
      <c r="AE8" s="561"/>
      <c r="AF8" s="561"/>
      <c r="AG8" s="561"/>
      <c r="AH8" s="561"/>
      <c r="AI8" s="561"/>
      <c r="AJ8" s="561"/>
      <c r="AK8" s="561"/>
      <c r="AL8" s="561"/>
      <c r="AM8" s="561"/>
      <c r="AN8" s="561"/>
      <c r="AO8" s="561"/>
      <c r="AT8" s="12" t="s">
        <v>70</v>
      </c>
      <c r="AU8" s="12">
        <v>0</v>
      </c>
      <c r="AZ8" s="12" t="s">
        <v>209</v>
      </c>
      <c r="BA8" s="12">
        <v>6</v>
      </c>
      <c r="BV8" s="521" t="s">
        <v>879</v>
      </c>
      <c r="BW8" s="522"/>
      <c r="BX8" s="522"/>
      <c r="BY8" s="522"/>
      <c r="BZ8" s="533" t="str">
        <f>IF(BZ6="","",SUM(BZ6,DA7,-BZ7)/SUM(BZ6,DA7)*100)</f>
        <v/>
      </c>
      <c r="CA8" s="534"/>
      <c r="CB8" s="534"/>
      <c r="CC8" s="533" t="str">
        <f>IF($BZ6="","",CC7/SUM($BZ6,$DA7)*100)</f>
        <v/>
      </c>
      <c r="CD8" s="534"/>
      <c r="CE8" s="534"/>
      <c r="CF8" s="533" t="str">
        <f t="shared" ref="CF8" si="0">IF($BZ6="","",CF7/SUM($BZ6,$DA7)*100)</f>
        <v/>
      </c>
      <c r="CG8" s="534"/>
      <c r="CH8" s="534"/>
      <c r="CI8" s="533" t="str">
        <f t="shared" ref="CI8" si="1">IF($BZ6="","",CI7/SUM($BZ6,$DA7)*100)</f>
        <v/>
      </c>
      <c r="CJ8" s="534"/>
      <c r="CK8" s="534"/>
      <c r="CL8" s="533" t="str">
        <f t="shared" ref="CL8" si="2">IF($BZ6="","",CL7/SUM($BZ6,$DA7)*100)</f>
        <v/>
      </c>
      <c r="CM8" s="534"/>
      <c r="CN8" s="534"/>
      <c r="CO8" s="533" t="str">
        <f t="shared" ref="CO8" si="3">IF($BZ6="","",CO7/SUM($BZ6,$DA7)*100)</f>
        <v/>
      </c>
      <c r="CP8" s="534"/>
      <c r="CQ8" s="534"/>
      <c r="CR8" s="533" t="str">
        <f t="shared" ref="CR8" si="4">IF($BZ6="","",CR7/SUM($BZ6,$DA7)*100)</f>
        <v/>
      </c>
      <c r="CS8" s="534"/>
      <c r="CT8" s="534"/>
      <c r="CU8" s="533" t="str">
        <f t="shared" ref="CU8" si="5">IF($BZ6="","",CU7/SUM($BZ6,$DA7)*100)</f>
        <v/>
      </c>
      <c r="CV8" s="534"/>
      <c r="CW8" s="534"/>
      <c r="CX8" s="533" t="str">
        <f>IF($BZ6="","",CX7/SUM($BZ6,$DA7)*100)</f>
        <v/>
      </c>
      <c r="CY8" s="534"/>
      <c r="CZ8" s="534"/>
      <c r="DA8" s="519" t="str">
        <f>IF($BZ6="","",SUM(CC7:CZ7)/SUM($BZ6,$DA7)*100)</f>
        <v/>
      </c>
      <c r="DB8" s="520"/>
      <c r="DC8" s="520"/>
    </row>
    <row r="9" spans="2:107" ht="18.75" customHeight="1" thickBot="1">
      <c r="B9" s="38"/>
      <c r="C9" s="39"/>
      <c r="D9" s="39"/>
      <c r="E9" s="39"/>
      <c r="F9" s="40"/>
      <c r="G9" s="41"/>
      <c r="H9" s="39"/>
      <c r="I9" s="39"/>
      <c r="J9" s="39"/>
      <c r="K9" s="39"/>
      <c r="L9" s="42" t="s">
        <v>47</v>
      </c>
      <c r="M9" s="821"/>
      <c r="N9" s="819"/>
      <c r="O9" s="819"/>
      <c r="P9" s="819"/>
      <c r="Q9" s="818"/>
      <c r="R9" s="819"/>
      <c r="S9" s="819"/>
      <c r="T9" s="820"/>
      <c r="W9" s="13" t="s">
        <v>49</v>
      </c>
      <c r="X9" s="579" t="s">
        <v>926</v>
      </c>
      <c r="Y9" s="561"/>
      <c r="Z9" s="561"/>
      <c r="AA9" s="561"/>
      <c r="AB9" s="561"/>
      <c r="AC9" s="561"/>
      <c r="AD9" s="561"/>
      <c r="AE9" s="561"/>
      <c r="AF9" s="561"/>
      <c r="AG9" s="561"/>
      <c r="AH9" s="561"/>
      <c r="AI9" s="561"/>
      <c r="AJ9" s="561"/>
      <c r="AK9" s="561"/>
      <c r="AL9" s="561"/>
      <c r="AM9" s="561"/>
      <c r="AN9" s="561"/>
      <c r="AO9" s="561"/>
      <c r="AT9" s="12" t="s">
        <v>71</v>
      </c>
      <c r="AU9" s="12">
        <v>1</v>
      </c>
      <c r="AZ9" s="12" t="s">
        <v>210</v>
      </c>
      <c r="BA9" s="12">
        <v>7</v>
      </c>
      <c r="BV9" s="521" t="s">
        <v>878</v>
      </c>
      <c r="BW9" s="522"/>
      <c r="BX9" s="522"/>
      <c r="BY9" s="522"/>
      <c r="BZ9" s="519" t="str">
        <f>IF(BZ6="","",SUM(BZ6,DA7)-SUM(CC7:CZ7))</f>
        <v/>
      </c>
      <c r="CA9" s="520"/>
      <c r="CB9" s="520"/>
      <c r="CC9" s="538" t="s">
        <v>890</v>
      </c>
      <c r="CD9" s="539"/>
      <c r="CE9" s="539"/>
      <c r="CF9" s="519" t="str">
        <f>G378</f>
        <v/>
      </c>
      <c r="CG9" s="520"/>
      <c r="CH9" s="520"/>
      <c r="CI9" s="535"/>
      <c r="CJ9" s="536"/>
      <c r="CK9" s="537"/>
      <c r="CL9" s="535"/>
      <c r="CM9" s="536"/>
      <c r="CN9" s="537"/>
      <c r="CO9" s="535"/>
      <c r="CP9" s="536"/>
      <c r="CQ9" s="537"/>
      <c r="CR9" s="535"/>
      <c r="CS9" s="536"/>
      <c r="CT9" s="537"/>
      <c r="CU9" s="535"/>
      <c r="CV9" s="536"/>
      <c r="CW9" s="537"/>
      <c r="CX9" s="535"/>
      <c r="CY9" s="536"/>
      <c r="CZ9" s="537"/>
      <c r="DA9" s="535" t="s">
        <v>896</v>
      </c>
      <c r="DB9" s="536"/>
      <c r="DC9" s="537"/>
    </row>
    <row r="10" spans="2:107" ht="18.75" customHeight="1">
      <c r="X10" s="579"/>
      <c r="Y10" s="561"/>
      <c r="Z10" s="561"/>
      <c r="AA10" s="561"/>
      <c r="AB10" s="561"/>
      <c r="AC10" s="561"/>
      <c r="AD10" s="561"/>
      <c r="AE10" s="561"/>
      <c r="AF10" s="561"/>
      <c r="AG10" s="561"/>
      <c r="AH10" s="561"/>
      <c r="AI10" s="561"/>
      <c r="AJ10" s="561"/>
      <c r="AK10" s="561"/>
      <c r="AL10" s="561"/>
      <c r="AM10" s="561"/>
      <c r="AN10" s="561"/>
      <c r="AO10" s="561"/>
      <c r="AZ10" s="12" t="s">
        <v>211</v>
      </c>
      <c r="BA10" s="12">
        <v>8</v>
      </c>
      <c r="DA10" s="519" t="str">
        <f>IF(DA12="","",SUM(DA12,DA15,DA17,DA20,DA23,DA26,DA29,DA31,DA34))</f>
        <v/>
      </c>
      <c r="DB10" s="520"/>
      <c r="DC10" s="520"/>
    </row>
    <row r="11" spans="2:107" ht="18.75" customHeight="1" thickBot="1">
      <c r="B11" s="11" t="s">
        <v>51</v>
      </c>
      <c r="X11" s="579"/>
      <c r="Y11" s="561"/>
      <c r="Z11" s="561"/>
      <c r="AA11" s="561"/>
      <c r="AB11" s="561"/>
      <c r="AC11" s="561"/>
      <c r="AD11" s="561"/>
      <c r="AE11" s="561"/>
      <c r="AF11" s="561"/>
      <c r="AG11" s="561"/>
      <c r="AH11" s="561"/>
      <c r="AI11" s="561"/>
      <c r="AJ11" s="561"/>
      <c r="AK11" s="561"/>
      <c r="AL11" s="561"/>
      <c r="AM11" s="561"/>
      <c r="AN11" s="561"/>
      <c r="AO11" s="561"/>
      <c r="AT11" s="12" t="s">
        <v>72</v>
      </c>
      <c r="AU11" s="12">
        <v>1</v>
      </c>
      <c r="BV11" s="521" t="s">
        <v>880</v>
      </c>
      <c r="BW11" s="522"/>
      <c r="BX11" s="522"/>
      <c r="BY11" s="522"/>
      <c r="BZ11" s="519" t="str">
        <f>G376</f>
        <v/>
      </c>
      <c r="CA11" s="520"/>
      <c r="CB11" s="520"/>
      <c r="CC11" s="12" t="s">
        <v>891</v>
      </c>
      <c r="CF11" s="12" t="s">
        <v>892</v>
      </c>
      <c r="CI11" s="12" t="s">
        <v>893</v>
      </c>
      <c r="CL11" s="12" t="s">
        <v>894</v>
      </c>
      <c r="CX11" s="12" t="s">
        <v>913</v>
      </c>
      <c r="DA11" s="12" t="s">
        <v>895</v>
      </c>
    </row>
    <row r="12" spans="2:107" ht="18.75" customHeight="1" thickBot="1">
      <c r="B12" s="14" t="s">
        <v>38</v>
      </c>
      <c r="C12" s="15"/>
      <c r="D12" s="15"/>
      <c r="E12" s="15"/>
      <c r="F12" s="16"/>
      <c r="G12" s="17" t="s">
        <v>39</v>
      </c>
      <c r="H12" s="15"/>
      <c r="I12" s="15"/>
      <c r="J12" s="15"/>
      <c r="K12" s="15"/>
      <c r="L12" s="15"/>
      <c r="M12" s="15"/>
      <c r="N12" s="15"/>
      <c r="O12" s="15"/>
      <c r="P12" s="15"/>
      <c r="Q12" s="15"/>
      <c r="R12" s="15"/>
      <c r="S12" s="15"/>
      <c r="T12" s="18"/>
      <c r="X12" s="579"/>
      <c r="Y12" s="561"/>
      <c r="Z12" s="561"/>
      <c r="AA12" s="561"/>
      <c r="AB12" s="561"/>
      <c r="AC12" s="561"/>
      <c r="AD12" s="561"/>
      <c r="AE12" s="561"/>
      <c r="AF12" s="561"/>
      <c r="AG12" s="561"/>
      <c r="AH12" s="561"/>
      <c r="AI12" s="561"/>
      <c r="AJ12" s="561"/>
      <c r="AK12" s="561"/>
      <c r="AL12" s="561"/>
      <c r="AM12" s="561"/>
      <c r="AN12" s="561"/>
      <c r="AO12" s="561"/>
      <c r="AT12" s="12" t="s">
        <v>73</v>
      </c>
      <c r="AU12" s="12">
        <v>2</v>
      </c>
      <c r="BV12" s="511" t="s">
        <v>881</v>
      </c>
      <c r="BW12" s="512"/>
      <c r="BX12" s="512"/>
      <c r="BY12" s="512"/>
      <c r="BZ12" s="519" t="str">
        <f>K379</f>
        <v/>
      </c>
      <c r="CA12" s="520"/>
      <c r="CB12" s="520"/>
      <c r="CC12" s="519" t="str">
        <f>IF(BZ12="","",SUM(G103,G106:K107,G109))</f>
        <v/>
      </c>
      <c r="CD12" s="520"/>
      <c r="CE12" s="520"/>
      <c r="CF12" s="519" t="str">
        <f>IF(OR(G115="有",G120="有"),SUM(H115,H120),"")</f>
        <v/>
      </c>
      <c r="CG12" s="520"/>
      <c r="CH12" s="520"/>
      <c r="CI12" s="519" t="str">
        <f>IF(BZ12="","",G110)</f>
        <v/>
      </c>
      <c r="CJ12" s="520"/>
      <c r="CK12" s="520"/>
      <c r="CL12" s="527" t="str">
        <f>IF(CI12="","",O110)</f>
        <v/>
      </c>
      <c r="CM12" s="528"/>
      <c r="CN12" s="528"/>
      <c r="CO12" s="528"/>
      <c r="CP12" s="528"/>
      <c r="CQ12" s="528"/>
      <c r="CR12" s="528"/>
      <c r="CS12" s="528"/>
      <c r="CT12" s="528"/>
      <c r="CU12" s="528"/>
      <c r="CV12" s="528"/>
      <c r="CW12" s="529"/>
      <c r="CX12" s="523"/>
      <c r="CY12" s="524"/>
      <c r="CZ12" s="499"/>
      <c r="DA12" s="519" t="str">
        <f>IF(CX12="","",BZ12-SUM(CI12*CX12,CI13*CX13,CI14*CX14,CC12))</f>
        <v/>
      </c>
      <c r="DB12" s="520"/>
      <c r="DC12" s="520"/>
    </row>
    <row r="13" spans="2:107" ht="18.75" customHeight="1">
      <c r="B13" s="43" t="s">
        <v>53</v>
      </c>
      <c r="C13" s="44"/>
      <c r="D13" s="44"/>
      <c r="E13" s="44"/>
      <c r="F13" s="45"/>
      <c r="G13" s="860"/>
      <c r="H13" s="861"/>
      <c r="I13" s="861"/>
      <c r="J13" s="861"/>
      <c r="K13" s="861"/>
      <c r="L13" s="861"/>
      <c r="M13" s="861"/>
      <c r="N13" s="861"/>
      <c r="O13" s="861"/>
      <c r="P13" s="861"/>
      <c r="Q13" s="861"/>
      <c r="R13" s="861"/>
      <c r="S13" s="861"/>
      <c r="T13" s="862"/>
      <c r="W13" s="13" t="s">
        <v>49</v>
      </c>
      <c r="X13" s="579" t="s">
        <v>55</v>
      </c>
      <c r="Y13" s="561"/>
      <c r="Z13" s="561"/>
      <c r="AA13" s="561"/>
      <c r="AB13" s="561"/>
      <c r="AC13" s="561"/>
      <c r="AD13" s="561"/>
      <c r="AE13" s="561"/>
      <c r="AF13" s="561"/>
      <c r="AG13" s="561"/>
      <c r="AH13" s="561"/>
      <c r="AI13" s="561"/>
      <c r="AJ13" s="561"/>
      <c r="AK13" s="561"/>
      <c r="AL13" s="561"/>
      <c r="AM13" s="561"/>
      <c r="AN13" s="561"/>
      <c r="AO13" s="561"/>
      <c r="AT13" s="12" t="s">
        <v>74</v>
      </c>
      <c r="AU13" s="12">
        <v>3</v>
      </c>
      <c r="CI13" s="519" t="str">
        <f>IF(BZ12="","",G111)</f>
        <v/>
      </c>
      <c r="CJ13" s="520"/>
      <c r="CK13" s="520"/>
      <c r="CL13" s="527" t="str">
        <f>IF(CI13="","",O111)</f>
        <v/>
      </c>
      <c r="CM13" s="528"/>
      <c r="CN13" s="528"/>
      <c r="CO13" s="528"/>
      <c r="CP13" s="528"/>
      <c r="CQ13" s="528"/>
      <c r="CR13" s="528"/>
      <c r="CS13" s="528"/>
      <c r="CT13" s="528"/>
      <c r="CU13" s="528"/>
      <c r="CV13" s="528"/>
      <c r="CW13" s="529"/>
      <c r="CX13" s="523"/>
      <c r="CY13" s="524"/>
      <c r="CZ13" s="499"/>
      <c r="DA13" s="513"/>
      <c r="DB13" s="514"/>
      <c r="DC13" s="515"/>
    </row>
    <row r="14" spans="2:107" ht="18.75" customHeight="1">
      <c r="B14" s="33"/>
      <c r="C14" s="34"/>
      <c r="D14" s="34"/>
      <c r="E14" s="34"/>
      <c r="F14" s="35"/>
      <c r="G14" s="606"/>
      <c r="H14" s="589"/>
      <c r="I14" s="589"/>
      <c r="J14" s="589"/>
      <c r="K14" s="589"/>
      <c r="L14" s="589"/>
      <c r="M14" s="589"/>
      <c r="N14" s="589"/>
      <c r="O14" s="589"/>
      <c r="P14" s="589"/>
      <c r="Q14" s="589"/>
      <c r="R14" s="589"/>
      <c r="S14" s="589"/>
      <c r="T14" s="863"/>
      <c r="W14" s="13" t="s">
        <v>49</v>
      </c>
      <c r="X14" s="579" t="s">
        <v>677</v>
      </c>
      <c r="Y14" s="561"/>
      <c r="Z14" s="561"/>
      <c r="AA14" s="561"/>
      <c r="AB14" s="561"/>
      <c r="AC14" s="561"/>
      <c r="AD14" s="561"/>
      <c r="AE14" s="561"/>
      <c r="AF14" s="561"/>
      <c r="AG14" s="561"/>
      <c r="AH14" s="561"/>
      <c r="AI14" s="561"/>
      <c r="AJ14" s="561"/>
      <c r="AK14" s="561"/>
      <c r="AL14" s="561"/>
      <c r="AM14" s="561"/>
      <c r="AN14" s="561"/>
      <c r="AO14" s="561"/>
      <c r="AT14" s="12" t="s">
        <v>75</v>
      </c>
      <c r="AU14" s="12">
        <v>4</v>
      </c>
      <c r="CI14" s="519" t="str">
        <f>IF(BZ12="","",G112)</f>
        <v/>
      </c>
      <c r="CJ14" s="520"/>
      <c r="CK14" s="520"/>
      <c r="CL14" s="527" t="str">
        <f>IF(CI14="","",O112)</f>
        <v/>
      </c>
      <c r="CM14" s="528"/>
      <c r="CN14" s="528"/>
      <c r="CO14" s="528"/>
      <c r="CP14" s="528"/>
      <c r="CQ14" s="528"/>
      <c r="CR14" s="528"/>
      <c r="CS14" s="528"/>
      <c r="CT14" s="528"/>
      <c r="CU14" s="528"/>
      <c r="CV14" s="528"/>
      <c r="CW14" s="529"/>
      <c r="CX14" s="523"/>
      <c r="CY14" s="524"/>
      <c r="CZ14" s="499"/>
      <c r="DA14" s="516"/>
      <c r="DB14" s="517"/>
      <c r="DC14" s="518"/>
    </row>
    <row r="15" spans="2:107" ht="18.75" customHeight="1">
      <c r="B15" s="33"/>
      <c r="C15" s="34"/>
      <c r="D15" s="34"/>
      <c r="E15" s="34"/>
      <c r="F15" s="35"/>
      <c r="G15" s="606"/>
      <c r="H15" s="589"/>
      <c r="I15" s="589"/>
      <c r="J15" s="589"/>
      <c r="K15" s="589"/>
      <c r="L15" s="589"/>
      <c r="M15" s="589"/>
      <c r="N15" s="589"/>
      <c r="O15" s="589"/>
      <c r="P15" s="589"/>
      <c r="Q15" s="589"/>
      <c r="R15" s="589"/>
      <c r="S15" s="589"/>
      <c r="T15" s="863"/>
      <c r="W15" s="13" t="s">
        <v>49</v>
      </c>
      <c r="X15" s="602" t="s">
        <v>678</v>
      </c>
      <c r="Y15" s="581"/>
      <c r="Z15" s="581"/>
      <c r="AA15" s="581"/>
      <c r="AB15" s="581"/>
      <c r="AC15" s="581"/>
      <c r="AD15" s="581"/>
      <c r="AE15" s="581"/>
      <c r="AF15" s="581"/>
      <c r="AG15" s="581"/>
      <c r="AH15" s="581"/>
      <c r="AI15" s="581"/>
      <c r="AJ15" s="581"/>
      <c r="AK15" s="581"/>
      <c r="AL15" s="581"/>
      <c r="AM15" s="581"/>
      <c r="AN15" s="581"/>
      <c r="AO15" s="581"/>
      <c r="AT15" s="12" t="s">
        <v>844</v>
      </c>
      <c r="AU15" s="12">
        <v>5</v>
      </c>
      <c r="BV15" s="511" t="s">
        <v>882</v>
      </c>
      <c r="BW15" s="512"/>
      <c r="BX15" s="512"/>
      <c r="BY15" s="512"/>
      <c r="BZ15" s="519" t="str">
        <f>K380</f>
        <v/>
      </c>
      <c r="CA15" s="520"/>
      <c r="CB15" s="520"/>
      <c r="CC15" s="519" t="str">
        <f>IF(BZ15="","",G122)</f>
        <v/>
      </c>
      <c r="CD15" s="520"/>
      <c r="CE15" s="520"/>
      <c r="CI15" s="519" t="str">
        <f>IF(BZ15="","",G124)</f>
        <v/>
      </c>
      <c r="CJ15" s="520"/>
      <c r="CK15" s="520"/>
      <c r="CL15" s="527" t="str">
        <f>IF(CI15="","",O124)</f>
        <v/>
      </c>
      <c r="CM15" s="528"/>
      <c r="CN15" s="528"/>
      <c r="CO15" s="528"/>
      <c r="CP15" s="528"/>
      <c r="CQ15" s="528"/>
      <c r="CR15" s="528"/>
      <c r="CS15" s="528"/>
      <c r="CT15" s="528"/>
      <c r="CU15" s="528"/>
      <c r="CV15" s="528"/>
      <c r="CW15" s="529"/>
      <c r="CX15" s="523"/>
      <c r="CY15" s="524"/>
      <c r="CZ15" s="499"/>
      <c r="DA15" s="519" t="str">
        <f>IF(CX15="","",BZ15-SUM(CI15*CX15,CI16*CX16,CC15))</f>
        <v/>
      </c>
      <c r="DB15" s="520"/>
      <c r="DC15" s="520"/>
    </row>
    <row r="16" spans="2:107" ht="18.75" customHeight="1">
      <c r="B16" s="46"/>
      <c r="C16" s="47"/>
      <c r="D16" s="47"/>
      <c r="E16" s="47"/>
      <c r="F16" s="48"/>
      <c r="G16" s="595"/>
      <c r="H16" s="596"/>
      <c r="I16" s="596"/>
      <c r="J16" s="596"/>
      <c r="K16" s="596"/>
      <c r="L16" s="596"/>
      <c r="M16" s="596"/>
      <c r="N16" s="596"/>
      <c r="O16" s="596"/>
      <c r="P16" s="596"/>
      <c r="Q16" s="596"/>
      <c r="R16" s="596"/>
      <c r="S16" s="596"/>
      <c r="T16" s="813"/>
      <c r="W16" s="13" t="s">
        <v>49</v>
      </c>
      <c r="X16" s="602" t="s">
        <v>679</v>
      </c>
      <c r="Y16" s="581"/>
      <c r="Z16" s="581"/>
      <c r="AA16" s="581"/>
      <c r="AB16" s="581"/>
      <c r="AC16" s="581"/>
      <c r="AD16" s="581"/>
      <c r="AE16" s="581"/>
      <c r="AF16" s="581"/>
      <c r="AG16" s="581"/>
      <c r="AH16" s="581"/>
      <c r="AI16" s="581"/>
      <c r="AJ16" s="581"/>
      <c r="AK16" s="581"/>
      <c r="AL16" s="581"/>
      <c r="AM16" s="581"/>
      <c r="AN16" s="581"/>
      <c r="AO16" s="581"/>
      <c r="CI16" s="519" t="str">
        <f>IF(BZ15="","",G125)</f>
        <v/>
      </c>
      <c r="CJ16" s="520"/>
      <c r="CK16" s="520"/>
      <c r="CL16" s="527" t="str">
        <f>IF(CI16="","",O125)</f>
        <v/>
      </c>
      <c r="CM16" s="528"/>
      <c r="CN16" s="528"/>
      <c r="CO16" s="528"/>
      <c r="CP16" s="528"/>
      <c r="CQ16" s="528"/>
      <c r="CR16" s="528"/>
      <c r="CS16" s="528"/>
      <c r="CT16" s="528"/>
      <c r="CU16" s="528"/>
      <c r="CV16" s="528"/>
      <c r="CW16" s="529"/>
      <c r="CX16" s="523"/>
      <c r="CY16" s="524"/>
      <c r="CZ16" s="499"/>
      <c r="DA16" s="525"/>
      <c r="DB16" s="520"/>
      <c r="DC16" s="526"/>
    </row>
    <row r="17" spans="2:107" ht="18.75" customHeight="1">
      <c r="B17" s="22" t="s">
        <v>54</v>
      </c>
      <c r="C17" s="23"/>
      <c r="D17" s="23"/>
      <c r="E17" s="23"/>
      <c r="F17" s="24"/>
      <c r="G17" s="595"/>
      <c r="H17" s="596"/>
      <c r="I17" s="596"/>
      <c r="J17" s="596"/>
      <c r="K17" s="596"/>
      <c r="L17" s="596"/>
      <c r="M17" s="596"/>
      <c r="N17" s="596"/>
      <c r="O17" s="596"/>
      <c r="P17" s="596"/>
      <c r="Q17" s="596"/>
      <c r="R17" s="596"/>
      <c r="S17" s="596"/>
      <c r="T17" s="813"/>
      <c r="W17" s="13" t="s">
        <v>49</v>
      </c>
      <c r="X17" s="579" t="s">
        <v>56</v>
      </c>
      <c r="Y17" s="579"/>
      <c r="Z17" s="579"/>
      <c r="AA17" s="579"/>
      <c r="AB17" s="579"/>
      <c r="AC17" s="579"/>
      <c r="AD17" s="579"/>
      <c r="AE17" s="579"/>
      <c r="AF17" s="579"/>
      <c r="AG17" s="579"/>
      <c r="AH17" s="579"/>
      <c r="AI17" s="579"/>
      <c r="AJ17" s="579"/>
      <c r="AK17" s="579"/>
      <c r="AL17" s="579"/>
      <c r="AM17" s="579"/>
      <c r="AN17" s="579"/>
      <c r="AO17" s="579"/>
      <c r="AT17" s="12" t="s">
        <v>100</v>
      </c>
      <c r="AU17" s="12">
        <v>1</v>
      </c>
      <c r="AY17" s="34"/>
      <c r="AZ17" s="34"/>
      <c r="BA17" s="297"/>
      <c r="BB17" s="34"/>
      <c r="BV17" s="511" t="s">
        <v>883</v>
      </c>
      <c r="BW17" s="512"/>
      <c r="BX17" s="512"/>
      <c r="BY17" s="512"/>
      <c r="BZ17" s="519" t="str">
        <f>K381</f>
        <v/>
      </c>
      <c r="CA17" s="520"/>
      <c r="CB17" s="520"/>
      <c r="CC17" s="519" t="str">
        <f>IF(BZ17="","",SUM(G127:K129))</f>
        <v/>
      </c>
      <c r="CD17" s="520"/>
      <c r="CE17" s="520"/>
      <c r="CI17" s="519" t="str">
        <f>IF(BZ17="","",G136)</f>
        <v/>
      </c>
      <c r="CJ17" s="520"/>
      <c r="CK17" s="520"/>
      <c r="CL17" s="527" t="str">
        <f>IF(CI17="","",O136)</f>
        <v/>
      </c>
      <c r="CM17" s="528"/>
      <c r="CN17" s="528"/>
      <c r="CO17" s="528"/>
      <c r="CP17" s="528"/>
      <c r="CQ17" s="528"/>
      <c r="CR17" s="528"/>
      <c r="CS17" s="528"/>
      <c r="CT17" s="528"/>
      <c r="CU17" s="528"/>
      <c r="CV17" s="528"/>
      <c r="CW17" s="529"/>
      <c r="CX17" s="523"/>
      <c r="CY17" s="524"/>
      <c r="CZ17" s="499"/>
      <c r="DA17" s="519" t="str">
        <f>IF(CX17="","",BZ17-SUM(CI17*CX17,CI18*CX18,CI19*CX19,CC17))</f>
        <v/>
      </c>
      <c r="DB17" s="520"/>
      <c r="DC17" s="520"/>
    </row>
    <row r="18" spans="2:107" ht="18.75" customHeight="1">
      <c r="B18" s="22" t="s">
        <v>59</v>
      </c>
      <c r="C18" s="23"/>
      <c r="D18" s="23"/>
      <c r="E18" s="23"/>
      <c r="F18" s="23"/>
      <c r="G18" s="610"/>
      <c r="H18" s="611"/>
      <c r="I18" s="611"/>
      <c r="J18" s="611"/>
      <c r="K18" s="611"/>
      <c r="L18" s="611"/>
      <c r="M18" s="611"/>
      <c r="N18" s="611"/>
      <c r="O18" s="611"/>
      <c r="P18" s="612"/>
      <c r="Q18" s="23" t="s">
        <v>60</v>
      </c>
      <c r="R18" s="23"/>
      <c r="S18" s="23"/>
      <c r="T18" s="25"/>
      <c r="W18" s="13" t="s">
        <v>49</v>
      </c>
      <c r="X18" s="579" t="s">
        <v>682</v>
      </c>
      <c r="Y18" s="579"/>
      <c r="Z18" s="579"/>
      <c r="AA18" s="579"/>
      <c r="AB18" s="579"/>
      <c r="AC18" s="579"/>
      <c r="AD18" s="579"/>
      <c r="AE18" s="579"/>
      <c r="AF18" s="579"/>
      <c r="AG18" s="579"/>
      <c r="AH18" s="579"/>
      <c r="AI18" s="579"/>
      <c r="AJ18" s="579"/>
      <c r="AK18" s="579"/>
      <c r="AL18" s="579"/>
      <c r="AM18" s="579"/>
      <c r="AN18" s="579"/>
      <c r="AO18" s="579"/>
      <c r="AT18" s="12" t="s">
        <v>101</v>
      </c>
      <c r="AU18" s="12">
        <v>2</v>
      </c>
      <c r="AY18" s="34"/>
      <c r="AZ18" s="34"/>
      <c r="BA18" s="34"/>
      <c r="BB18" s="34"/>
      <c r="CI18" s="519" t="str">
        <f>IF(BZ17="","",G137)</f>
        <v/>
      </c>
      <c r="CJ18" s="520"/>
      <c r="CK18" s="520"/>
      <c r="CL18" s="527" t="str">
        <f>IF(CI18="","",O137)</f>
        <v/>
      </c>
      <c r="CM18" s="528"/>
      <c r="CN18" s="528"/>
      <c r="CO18" s="528"/>
      <c r="CP18" s="528"/>
      <c r="CQ18" s="528"/>
      <c r="CR18" s="528"/>
      <c r="CS18" s="528"/>
      <c r="CT18" s="528"/>
      <c r="CU18" s="528"/>
      <c r="CV18" s="528"/>
      <c r="CW18" s="529"/>
      <c r="CX18" s="523"/>
      <c r="CY18" s="524"/>
      <c r="CZ18" s="499"/>
      <c r="DA18" s="513"/>
      <c r="DB18" s="514"/>
      <c r="DC18" s="515"/>
    </row>
    <row r="19" spans="2:107" ht="18.75" customHeight="1">
      <c r="B19" s="22" t="s">
        <v>61</v>
      </c>
      <c r="C19" s="23"/>
      <c r="D19" s="23"/>
      <c r="E19" s="23"/>
      <c r="F19" s="24"/>
      <c r="G19" s="610"/>
      <c r="H19" s="611"/>
      <c r="I19" s="611"/>
      <c r="J19" s="611"/>
      <c r="K19" s="611"/>
      <c r="L19" s="611"/>
      <c r="M19" s="611"/>
      <c r="N19" s="611"/>
      <c r="O19" s="611"/>
      <c r="P19" s="612"/>
      <c r="Q19" s="23" t="s">
        <v>60</v>
      </c>
      <c r="R19" s="23"/>
      <c r="S19" s="23"/>
      <c r="T19" s="25"/>
      <c r="W19" s="13" t="s">
        <v>49</v>
      </c>
      <c r="X19" s="579" t="s">
        <v>63</v>
      </c>
      <c r="Y19" s="579"/>
      <c r="Z19" s="579"/>
      <c r="AA19" s="579"/>
      <c r="AB19" s="579"/>
      <c r="AC19" s="579"/>
      <c r="AD19" s="579"/>
      <c r="AE19" s="579"/>
      <c r="AF19" s="579"/>
      <c r="AG19" s="579"/>
      <c r="AH19" s="579"/>
      <c r="AI19" s="579"/>
      <c r="AJ19" s="579"/>
      <c r="AK19" s="579"/>
      <c r="AL19" s="579"/>
      <c r="AM19" s="579"/>
      <c r="AN19" s="579"/>
      <c r="AO19" s="579"/>
      <c r="AT19" s="12" t="s">
        <v>684</v>
      </c>
      <c r="AU19" s="12">
        <v>3</v>
      </c>
      <c r="AY19" s="37"/>
      <c r="AZ19" s="34"/>
      <c r="BA19" s="34"/>
      <c r="BB19" s="34"/>
      <c r="CI19" s="519" t="str">
        <f>IF(BZ17="","",G138)</f>
        <v/>
      </c>
      <c r="CJ19" s="520"/>
      <c r="CK19" s="520"/>
      <c r="CL19" s="527" t="str">
        <f>IF(CI19="","",O138)</f>
        <v/>
      </c>
      <c r="CM19" s="528"/>
      <c r="CN19" s="528"/>
      <c r="CO19" s="528"/>
      <c r="CP19" s="528"/>
      <c r="CQ19" s="528"/>
      <c r="CR19" s="528"/>
      <c r="CS19" s="528"/>
      <c r="CT19" s="528"/>
      <c r="CU19" s="528"/>
      <c r="CV19" s="528"/>
      <c r="CW19" s="529"/>
      <c r="CX19" s="523"/>
      <c r="CY19" s="524"/>
      <c r="CZ19" s="499"/>
      <c r="DA19" s="516"/>
      <c r="DB19" s="517"/>
      <c r="DC19" s="518"/>
    </row>
    <row r="20" spans="2:107" ht="18.75" customHeight="1">
      <c r="B20" s="26" t="s">
        <v>62</v>
      </c>
      <c r="C20" s="27"/>
      <c r="D20" s="27"/>
      <c r="E20" s="27"/>
      <c r="F20" s="28"/>
      <c r="G20" s="841"/>
      <c r="H20" s="842"/>
      <c r="I20" s="842"/>
      <c r="J20" s="842"/>
      <c r="K20" s="842"/>
      <c r="L20" s="843"/>
      <c r="M20" s="49" t="s">
        <v>79</v>
      </c>
      <c r="N20" s="27"/>
      <c r="O20" s="27"/>
      <c r="P20" s="50"/>
      <c r="Q20" s="844" t="str">
        <f>IF($G$20="","",VLOOKUP($G$20,$AT$2:$AU$3,2,FALSE))</f>
        <v/>
      </c>
      <c r="R20" s="845"/>
      <c r="S20" s="845"/>
      <c r="T20" s="846"/>
      <c r="W20" s="13" t="s">
        <v>49</v>
      </c>
      <c r="X20" s="579" t="s">
        <v>80</v>
      </c>
      <c r="Y20" s="579"/>
      <c r="Z20" s="579"/>
      <c r="AA20" s="579"/>
      <c r="AB20" s="579"/>
      <c r="AC20" s="579"/>
      <c r="AD20" s="579"/>
      <c r="AE20" s="579"/>
      <c r="AF20" s="579"/>
      <c r="AG20" s="579"/>
      <c r="AH20" s="579"/>
      <c r="AI20" s="579"/>
      <c r="AJ20" s="579"/>
      <c r="AK20" s="579"/>
      <c r="AL20" s="579"/>
      <c r="AM20" s="579"/>
      <c r="AN20" s="579"/>
      <c r="AO20" s="579"/>
      <c r="AY20" s="37"/>
      <c r="AZ20" s="34"/>
      <c r="BA20" s="34"/>
      <c r="BB20" s="34"/>
      <c r="BV20" s="511" t="s">
        <v>884</v>
      </c>
      <c r="BW20" s="512"/>
      <c r="BX20" s="512"/>
      <c r="BY20" s="512"/>
      <c r="BZ20" s="519" t="str">
        <f>K382</f>
        <v/>
      </c>
      <c r="CA20" s="520"/>
      <c r="CB20" s="520"/>
      <c r="CC20" s="519" t="str">
        <f>IF(BZ20="","",G145)</f>
        <v/>
      </c>
      <c r="CD20" s="520"/>
      <c r="CE20" s="520"/>
      <c r="CI20" s="519" t="str">
        <f>IF(BZ20="","",G152)</f>
        <v/>
      </c>
      <c r="CJ20" s="520"/>
      <c r="CK20" s="520"/>
      <c r="CL20" s="527" t="str">
        <f>IF(CI20="","",O152)</f>
        <v/>
      </c>
      <c r="CM20" s="528"/>
      <c r="CN20" s="528"/>
      <c r="CO20" s="528"/>
      <c r="CP20" s="528"/>
      <c r="CQ20" s="528"/>
      <c r="CR20" s="528"/>
      <c r="CS20" s="528"/>
      <c r="CT20" s="528"/>
      <c r="CU20" s="528"/>
      <c r="CV20" s="528"/>
      <c r="CW20" s="529"/>
      <c r="CX20" s="523"/>
      <c r="CY20" s="524"/>
      <c r="CZ20" s="499"/>
      <c r="DA20" s="519" t="str">
        <f>IF(CX20="","",BZ20-SUM(CI20*CX20,CI21*CX21,CI22*CX22,CC20))</f>
        <v/>
      </c>
      <c r="DB20" s="520"/>
      <c r="DC20" s="520"/>
    </row>
    <row r="21" spans="2:107" ht="18.75" customHeight="1">
      <c r="B21" s="46"/>
      <c r="C21" s="47"/>
      <c r="D21" s="47"/>
      <c r="E21" s="47"/>
      <c r="F21" s="48"/>
      <c r="G21" s="595"/>
      <c r="H21" s="763"/>
      <c r="I21" s="763"/>
      <c r="J21" s="763"/>
      <c r="K21" s="763"/>
      <c r="L21" s="764"/>
      <c r="M21" s="51" t="s">
        <v>48</v>
      </c>
      <c r="N21" s="51"/>
      <c r="O21" s="51"/>
      <c r="P21" s="51"/>
      <c r="Q21" s="51"/>
      <c r="R21" s="51"/>
      <c r="S21" s="51"/>
      <c r="T21" s="52"/>
      <c r="W21" s="13" t="s">
        <v>49</v>
      </c>
      <c r="X21" s="579" t="s">
        <v>528</v>
      </c>
      <c r="Y21" s="579"/>
      <c r="Z21" s="579"/>
      <c r="AA21" s="579"/>
      <c r="AB21" s="579"/>
      <c r="AC21" s="579"/>
      <c r="AD21" s="579"/>
      <c r="AE21" s="579"/>
      <c r="AF21" s="579"/>
      <c r="AG21" s="579"/>
      <c r="AH21" s="579"/>
      <c r="AI21" s="579"/>
      <c r="AJ21" s="579"/>
      <c r="AK21" s="579"/>
      <c r="AL21" s="579"/>
      <c r="AM21" s="579"/>
      <c r="AN21" s="579"/>
      <c r="AO21" s="579"/>
      <c r="AZ21" s="34"/>
      <c r="BA21" s="34"/>
      <c r="BB21" s="34"/>
      <c r="CI21" s="519" t="str">
        <f>IF(BZ20="","",G153)</f>
        <v/>
      </c>
      <c r="CJ21" s="520"/>
      <c r="CK21" s="520"/>
      <c r="CL21" s="527" t="str">
        <f>IF(CI21="","",O153)</f>
        <v/>
      </c>
      <c r="CM21" s="528"/>
      <c r="CN21" s="528"/>
      <c r="CO21" s="528"/>
      <c r="CP21" s="528"/>
      <c r="CQ21" s="528"/>
      <c r="CR21" s="528"/>
      <c r="CS21" s="528"/>
      <c r="CT21" s="528"/>
      <c r="CU21" s="528"/>
      <c r="CV21" s="528"/>
      <c r="CW21" s="529"/>
      <c r="CX21" s="523"/>
      <c r="CY21" s="524"/>
      <c r="CZ21" s="499"/>
      <c r="DA21" s="513"/>
      <c r="DB21" s="514"/>
      <c r="DC21" s="515"/>
    </row>
    <row r="22" spans="2:107" ht="18.75" customHeight="1">
      <c r="B22" s="26" t="s">
        <v>95</v>
      </c>
      <c r="C22" s="27"/>
      <c r="D22" s="27"/>
      <c r="E22" s="27"/>
      <c r="F22" s="28"/>
      <c r="G22" s="790"/>
      <c r="H22" s="791"/>
      <c r="I22" s="791"/>
      <c r="J22" s="791"/>
      <c r="K22" s="791"/>
      <c r="L22" s="792"/>
      <c r="M22" s="53" t="s">
        <v>76</v>
      </c>
      <c r="N22" s="53"/>
      <c r="O22" s="53"/>
      <c r="P22" s="53"/>
      <c r="Q22" s="844" t="str">
        <f>IF($G$22="","",VLOOKUP($G$22,$AT$8:$AU$9,2,FALSE))</f>
        <v/>
      </c>
      <c r="R22" s="845"/>
      <c r="S22" s="845"/>
      <c r="T22" s="846"/>
      <c r="W22" s="13" t="s">
        <v>49</v>
      </c>
      <c r="X22" s="579" t="s">
        <v>81</v>
      </c>
      <c r="Y22" s="579"/>
      <c r="Z22" s="579"/>
      <c r="AA22" s="579"/>
      <c r="AB22" s="579"/>
      <c r="AC22" s="579"/>
      <c r="AD22" s="579"/>
      <c r="AE22" s="579"/>
      <c r="AF22" s="579"/>
      <c r="AG22" s="579"/>
      <c r="AH22" s="579"/>
      <c r="AI22" s="579"/>
      <c r="AJ22" s="579"/>
      <c r="AK22" s="579"/>
      <c r="AL22" s="579"/>
      <c r="AM22" s="579"/>
      <c r="AN22" s="579"/>
      <c r="AO22" s="579"/>
      <c r="AT22" s="12" t="s">
        <v>283</v>
      </c>
      <c r="AU22" s="12">
        <v>0</v>
      </c>
      <c r="AW22" s="12" t="s">
        <v>283</v>
      </c>
      <c r="AX22" s="12">
        <v>0</v>
      </c>
      <c r="AZ22" s="12" t="s">
        <v>394</v>
      </c>
      <c r="BA22" s="12">
        <v>0</v>
      </c>
      <c r="CI22" s="519" t="str">
        <f>IF(BZ20="","",G154)</f>
        <v/>
      </c>
      <c r="CJ22" s="520"/>
      <c r="CK22" s="520"/>
      <c r="CL22" s="527" t="str">
        <f>IF(CI22="","",O154)</f>
        <v/>
      </c>
      <c r="CM22" s="528"/>
      <c r="CN22" s="528"/>
      <c r="CO22" s="528"/>
      <c r="CP22" s="528"/>
      <c r="CQ22" s="528"/>
      <c r="CR22" s="528"/>
      <c r="CS22" s="528"/>
      <c r="CT22" s="528"/>
      <c r="CU22" s="528"/>
      <c r="CV22" s="528"/>
      <c r="CW22" s="529"/>
      <c r="CX22" s="523"/>
      <c r="CY22" s="524"/>
      <c r="CZ22" s="499"/>
      <c r="DA22" s="516"/>
      <c r="DB22" s="517"/>
      <c r="DC22" s="518"/>
    </row>
    <row r="23" spans="2:107" ht="18.75" customHeight="1">
      <c r="B23" s="33" t="s">
        <v>64</v>
      </c>
      <c r="C23" s="34"/>
      <c r="D23" s="34"/>
      <c r="E23" s="34"/>
      <c r="F23" s="35"/>
      <c r="G23" s="847"/>
      <c r="H23" s="740"/>
      <c r="I23" s="740"/>
      <c r="J23" s="740"/>
      <c r="K23" s="740"/>
      <c r="L23" s="741"/>
      <c r="M23" s="55" t="s">
        <v>77</v>
      </c>
      <c r="N23" s="54"/>
      <c r="O23" s="54"/>
      <c r="P23" s="54"/>
      <c r="Q23" s="848" t="str">
        <f>IF(OR($G$23="",OR(G$22=AT$8,G$22="")),"",VLOOKUP($G$23,$AT$5:$AU$6,2,FALSE))</f>
        <v/>
      </c>
      <c r="R23" s="849"/>
      <c r="S23" s="849"/>
      <c r="T23" s="850"/>
      <c r="W23" s="13" t="s">
        <v>49</v>
      </c>
      <c r="X23" s="579" t="s">
        <v>82</v>
      </c>
      <c r="Y23" s="561"/>
      <c r="Z23" s="561"/>
      <c r="AA23" s="561"/>
      <c r="AB23" s="561"/>
      <c r="AC23" s="561"/>
      <c r="AD23" s="561"/>
      <c r="AE23" s="561"/>
      <c r="AF23" s="561"/>
      <c r="AG23" s="561"/>
      <c r="AH23" s="561"/>
      <c r="AI23" s="561"/>
      <c r="AJ23" s="561"/>
      <c r="AK23" s="561"/>
      <c r="AL23" s="561"/>
      <c r="AM23" s="561"/>
      <c r="AN23" s="561"/>
      <c r="AO23" s="561"/>
      <c r="AT23" s="12" t="s">
        <v>285</v>
      </c>
      <c r="AU23" s="12">
        <v>1</v>
      </c>
      <c r="AW23" s="12" t="s">
        <v>291</v>
      </c>
      <c r="AX23" s="12">
        <v>1</v>
      </c>
      <c r="AZ23" s="12" t="s">
        <v>396</v>
      </c>
      <c r="BA23" s="12">
        <v>1</v>
      </c>
      <c r="BV23" s="511" t="s">
        <v>885</v>
      </c>
      <c r="BW23" s="512"/>
      <c r="BX23" s="512"/>
      <c r="BY23" s="512"/>
      <c r="BZ23" s="519" t="str">
        <f>K383</f>
        <v/>
      </c>
      <c r="CA23" s="520"/>
      <c r="CB23" s="520"/>
      <c r="CC23" s="530"/>
      <c r="CD23" s="531"/>
      <c r="CE23" s="532"/>
      <c r="CI23" s="519" t="str">
        <f>IF(BZ23="","",G162)</f>
        <v/>
      </c>
      <c r="CJ23" s="520"/>
      <c r="CK23" s="520"/>
      <c r="CL23" s="527" t="str">
        <f>IF(CI23="","",O162)</f>
        <v/>
      </c>
      <c r="CM23" s="528"/>
      <c r="CN23" s="528"/>
      <c r="CO23" s="528"/>
      <c r="CP23" s="528"/>
      <c r="CQ23" s="528"/>
      <c r="CR23" s="528"/>
      <c r="CS23" s="528"/>
      <c r="CT23" s="528"/>
      <c r="CU23" s="528"/>
      <c r="CV23" s="528"/>
      <c r="CW23" s="529"/>
      <c r="CX23" s="523"/>
      <c r="CY23" s="524"/>
      <c r="CZ23" s="499"/>
      <c r="DA23" s="519" t="str">
        <f>IF(CX23="","",BZ23-SUM(CI23*CX23,CI24*CX24,CI25*CX25))</f>
        <v/>
      </c>
      <c r="DB23" s="520"/>
      <c r="DC23" s="520"/>
    </row>
    <row r="24" spans="2:107" ht="18.75" customHeight="1">
      <c r="B24" s="33"/>
      <c r="C24" s="34"/>
      <c r="D24" s="34"/>
      <c r="E24" s="34"/>
      <c r="F24" s="35"/>
      <c r="G24" s="847"/>
      <c r="H24" s="740"/>
      <c r="I24" s="740"/>
      <c r="J24" s="740"/>
      <c r="K24" s="740"/>
      <c r="L24" s="741"/>
      <c r="M24" s="55" t="s">
        <v>78</v>
      </c>
      <c r="N24" s="54"/>
      <c r="O24" s="54"/>
      <c r="P24" s="54"/>
      <c r="Q24" s="848" t="str">
        <f>IF(OR($G$24="",OR(G$22=AT$8,G$22="")),"",VLOOKUP($G$24,$AT$2:$AU$3,2,FALSE))</f>
        <v/>
      </c>
      <c r="R24" s="849"/>
      <c r="S24" s="849"/>
      <c r="T24" s="850"/>
      <c r="W24" s="13" t="s">
        <v>49</v>
      </c>
      <c r="X24" s="579" t="s">
        <v>83</v>
      </c>
      <c r="Y24" s="579"/>
      <c r="Z24" s="579"/>
      <c r="AA24" s="579"/>
      <c r="AB24" s="579"/>
      <c r="AC24" s="579"/>
      <c r="AD24" s="579"/>
      <c r="AE24" s="579"/>
      <c r="AF24" s="579"/>
      <c r="AG24" s="579"/>
      <c r="AH24" s="579"/>
      <c r="AI24" s="579"/>
      <c r="AJ24" s="579"/>
      <c r="AK24" s="579"/>
      <c r="AL24" s="579"/>
      <c r="AM24" s="579"/>
      <c r="AN24" s="579"/>
      <c r="AO24" s="579"/>
      <c r="AT24" s="12" t="s">
        <v>286</v>
      </c>
      <c r="AU24" s="12">
        <v>2</v>
      </c>
      <c r="AW24" s="12" t="s">
        <v>292</v>
      </c>
      <c r="AX24" s="12">
        <v>2</v>
      </c>
      <c r="AZ24" s="12" t="s">
        <v>397</v>
      </c>
      <c r="BA24" s="12">
        <v>2</v>
      </c>
      <c r="CI24" s="519" t="str">
        <f>IF(BZ23="","",G163)</f>
        <v/>
      </c>
      <c r="CJ24" s="520"/>
      <c r="CK24" s="520"/>
      <c r="CL24" s="527" t="str">
        <f>IF(CI24="","",O163)</f>
        <v/>
      </c>
      <c r="CM24" s="528"/>
      <c r="CN24" s="528"/>
      <c r="CO24" s="528"/>
      <c r="CP24" s="528"/>
      <c r="CQ24" s="528"/>
      <c r="CR24" s="528"/>
      <c r="CS24" s="528"/>
      <c r="CT24" s="528"/>
      <c r="CU24" s="528"/>
      <c r="CV24" s="528"/>
      <c r="CW24" s="529"/>
      <c r="CX24" s="523"/>
      <c r="CY24" s="524"/>
      <c r="CZ24" s="499"/>
      <c r="DA24" s="513"/>
      <c r="DB24" s="514"/>
      <c r="DC24" s="515"/>
    </row>
    <row r="25" spans="2:107" ht="18.75" customHeight="1" thickBot="1">
      <c r="B25" s="38"/>
      <c r="C25" s="39"/>
      <c r="D25" s="39"/>
      <c r="E25" s="39"/>
      <c r="F25" s="40"/>
      <c r="G25" s="851"/>
      <c r="H25" s="852"/>
      <c r="I25" s="852"/>
      <c r="J25" s="852"/>
      <c r="K25" s="852"/>
      <c r="L25" s="853"/>
      <c r="M25" s="60" t="s">
        <v>60</v>
      </c>
      <c r="N25" s="60"/>
      <c r="O25" s="60"/>
      <c r="P25" s="60"/>
      <c r="Q25" s="60"/>
      <c r="R25" s="60"/>
      <c r="S25" s="60"/>
      <c r="T25" s="61"/>
      <c r="W25" s="13" t="s">
        <v>49</v>
      </c>
      <c r="X25" s="579" t="s">
        <v>69</v>
      </c>
      <c r="Y25" s="579"/>
      <c r="Z25" s="579"/>
      <c r="AA25" s="579"/>
      <c r="AB25" s="579"/>
      <c r="AC25" s="579"/>
      <c r="AD25" s="579"/>
      <c r="AE25" s="579"/>
      <c r="AF25" s="579"/>
      <c r="AG25" s="579"/>
      <c r="AH25" s="579"/>
      <c r="AI25" s="579"/>
      <c r="AJ25" s="579"/>
      <c r="AK25" s="579"/>
      <c r="AL25" s="579"/>
      <c r="AM25" s="579"/>
      <c r="AN25" s="579"/>
      <c r="AO25" s="579"/>
      <c r="AT25" s="12" t="s">
        <v>280</v>
      </c>
      <c r="AU25" s="12">
        <v>3</v>
      </c>
      <c r="AW25" s="12" t="s">
        <v>293</v>
      </c>
      <c r="AX25" s="12">
        <v>3</v>
      </c>
      <c r="AZ25" s="12" t="s">
        <v>398</v>
      </c>
      <c r="BA25" s="12">
        <v>3</v>
      </c>
      <c r="CI25" s="519" t="str">
        <f>IF(BZ23="","",G164)</f>
        <v/>
      </c>
      <c r="CJ25" s="520"/>
      <c r="CK25" s="520"/>
      <c r="CL25" s="527" t="str">
        <f>IF(CI25="","",O164)</f>
        <v/>
      </c>
      <c r="CM25" s="528"/>
      <c r="CN25" s="528"/>
      <c r="CO25" s="528"/>
      <c r="CP25" s="528"/>
      <c r="CQ25" s="528"/>
      <c r="CR25" s="528"/>
      <c r="CS25" s="528"/>
      <c r="CT25" s="528"/>
      <c r="CU25" s="528"/>
      <c r="CV25" s="528"/>
      <c r="CW25" s="529"/>
      <c r="CX25" s="523"/>
      <c r="CY25" s="524"/>
      <c r="CZ25" s="499"/>
      <c r="DA25" s="516"/>
      <c r="DB25" s="517"/>
      <c r="DC25" s="518"/>
    </row>
    <row r="26" spans="2:107" ht="18.75" customHeight="1">
      <c r="B26" s="68"/>
      <c r="C26" s="68"/>
      <c r="D26" s="68"/>
      <c r="E26" s="68"/>
      <c r="F26" s="68"/>
      <c r="G26" s="856"/>
      <c r="H26" s="857"/>
      <c r="I26" s="858"/>
      <c r="J26" s="859"/>
      <c r="K26" s="859"/>
      <c r="L26" s="859"/>
      <c r="M26" s="69"/>
      <c r="N26" s="70"/>
      <c r="O26" s="70"/>
      <c r="P26" s="70"/>
      <c r="Q26" s="68"/>
      <c r="R26" s="68"/>
      <c r="S26" s="854"/>
      <c r="T26" s="855"/>
      <c r="W26" s="67"/>
      <c r="X26" s="824"/>
      <c r="Y26" s="825"/>
      <c r="Z26" s="825"/>
      <c r="AA26" s="825"/>
      <c r="AB26" s="825"/>
      <c r="AC26" s="825"/>
      <c r="AD26" s="825"/>
      <c r="AE26" s="825"/>
      <c r="AF26" s="825"/>
      <c r="AG26" s="825"/>
      <c r="AH26" s="825"/>
      <c r="AI26" s="825"/>
      <c r="AJ26" s="825"/>
      <c r="AK26" s="825"/>
      <c r="AL26" s="825"/>
      <c r="AM26" s="825"/>
      <c r="AN26" s="825"/>
      <c r="AO26" s="825"/>
      <c r="AT26" s="12" t="s">
        <v>281</v>
      </c>
      <c r="AU26" s="12">
        <v>4</v>
      </c>
      <c r="AW26" s="12" t="s">
        <v>294</v>
      </c>
      <c r="AX26" s="12">
        <v>4</v>
      </c>
      <c r="AZ26" s="12" t="s">
        <v>395</v>
      </c>
      <c r="BA26" s="12">
        <v>4</v>
      </c>
      <c r="BV26" s="511" t="s">
        <v>886</v>
      </c>
      <c r="BW26" s="512"/>
      <c r="BX26" s="512"/>
      <c r="BY26" s="512"/>
      <c r="BZ26" s="519" t="str">
        <f>K384</f>
        <v/>
      </c>
      <c r="CA26" s="520"/>
      <c r="CB26" s="520"/>
      <c r="CC26" s="519" t="str">
        <f>IF(BZ26="","",G168)</f>
        <v/>
      </c>
      <c r="CD26" s="520"/>
      <c r="CE26" s="520"/>
      <c r="CI26" s="519" t="str">
        <f>IF(BZ26="","",G169)</f>
        <v/>
      </c>
      <c r="CJ26" s="520"/>
      <c r="CK26" s="520"/>
      <c r="CL26" s="527" t="str">
        <f>IF(CI26="","",O169)</f>
        <v/>
      </c>
      <c r="CM26" s="528"/>
      <c r="CN26" s="528"/>
      <c r="CO26" s="528"/>
      <c r="CP26" s="528"/>
      <c r="CQ26" s="528"/>
      <c r="CR26" s="528"/>
      <c r="CS26" s="528"/>
      <c r="CT26" s="528"/>
      <c r="CU26" s="528"/>
      <c r="CV26" s="528"/>
      <c r="CW26" s="529"/>
      <c r="CX26" s="523"/>
      <c r="CY26" s="524"/>
      <c r="CZ26" s="499"/>
      <c r="DA26" s="519" t="str">
        <f>IF(CX26="","",BZ26-SUM(CI26*CX26,CI27*CX27,CI28*CX28,CC26))</f>
        <v/>
      </c>
      <c r="DB26" s="520"/>
      <c r="DC26" s="520"/>
    </row>
    <row r="27" spans="2:107" ht="18.75" customHeight="1" thickBot="1">
      <c r="B27" s="11" t="s">
        <v>114</v>
      </c>
      <c r="X27" s="579"/>
      <c r="Y27" s="561"/>
      <c r="Z27" s="561"/>
      <c r="AA27" s="561"/>
      <c r="AB27" s="561"/>
      <c r="AC27" s="561"/>
      <c r="AD27" s="561"/>
      <c r="AE27" s="561"/>
      <c r="AF27" s="561"/>
      <c r="AG27" s="561"/>
      <c r="AH27" s="561"/>
      <c r="AI27" s="561"/>
      <c r="AJ27" s="561"/>
      <c r="AK27" s="561"/>
      <c r="AL27" s="561"/>
      <c r="AM27" s="561"/>
      <c r="AN27" s="561"/>
      <c r="AO27" s="561"/>
      <c r="AT27" s="12" t="s">
        <v>282</v>
      </c>
      <c r="AU27" s="12">
        <v>9</v>
      </c>
      <c r="AW27" s="12" t="s">
        <v>295</v>
      </c>
      <c r="AX27" s="12">
        <v>5</v>
      </c>
      <c r="AZ27" s="12" t="s">
        <v>399</v>
      </c>
      <c r="BA27" s="12">
        <v>9</v>
      </c>
      <c r="CI27" s="519" t="str">
        <f>IF(BZ26="","",G170)</f>
        <v/>
      </c>
      <c r="CJ27" s="520"/>
      <c r="CK27" s="520"/>
      <c r="CL27" s="527" t="str">
        <f>IF(CI27="","",O170)</f>
        <v/>
      </c>
      <c r="CM27" s="528"/>
      <c r="CN27" s="528"/>
      <c r="CO27" s="528"/>
      <c r="CP27" s="528"/>
      <c r="CQ27" s="528"/>
      <c r="CR27" s="528"/>
      <c r="CS27" s="528"/>
      <c r="CT27" s="528"/>
      <c r="CU27" s="528"/>
      <c r="CV27" s="528"/>
      <c r="CW27" s="529"/>
      <c r="CX27" s="523"/>
      <c r="CY27" s="524"/>
      <c r="CZ27" s="499"/>
      <c r="DA27" s="513"/>
      <c r="DB27" s="514"/>
      <c r="DC27" s="515"/>
    </row>
    <row r="28" spans="2:107" ht="18.75" customHeight="1" thickBot="1">
      <c r="B28" s="14" t="s">
        <v>38</v>
      </c>
      <c r="C28" s="15"/>
      <c r="D28" s="15"/>
      <c r="E28" s="15"/>
      <c r="F28" s="16"/>
      <c r="G28" s="17" t="s">
        <v>39</v>
      </c>
      <c r="H28" s="15"/>
      <c r="I28" s="15"/>
      <c r="J28" s="15"/>
      <c r="K28" s="15"/>
      <c r="L28" s="15"/>
      <c r="M28" s="15"/>
      <c r="N28" s="15"/>
      <c r="O28" s="15"/>
      <c r="P28" s="15"/>
      <c r="Q28" s="15"/>
      <c r="R28" s="15"/>
      <c r="S28" s="15"/>
      <c r="T28" s="18"/>
      <c r="X28" s="579"/>
      <c r="Y28" s="561"/>
      <c r="Z28" s="561"/>
      <c r="AA28" s="561"/>
      <c r="AB28" s="561"/>
      <c r="AC28" s="561"/>
      <c r="AD28" s="561"/>
      <c r="AE28" s="561"/>
      <c r="AF28" s="561"/>
      <c r="AG28" s="561"/>
      <c r="AH28" s="561"/>
      <c r="AI28" s="561"/>
      <c r="AJ28" s="561"/>
      <c r="AK28" s="561"/>
      <c r="AL28" s="561"/>
      <c r="AM28" s="561"/>
      <c r="AN28" s="561"/>
      <c r="AO28" s="561"/>
      <c r="AW28" s="12" t="s">
        <v>296</v>
      </c>
      <c r="AX28" s="12">
        <v>6</v>
      </c>
      <c r="CI28" s="519" t="str">
        <f>IF(BZ26="","",G171)</f>
        <v/>
      </c>
      <c r="CJ28" s="520"/>
      <c r="CK28" s="520"/>
      <c r="CL28" s="527" t="str">
        <f>IF(CI28="","",O171)</f>
        <v/>
      </c>
      <c r="CM28" s="528"/>
      <c r="CN28" s="528"/>
      <c r="CO28" s="528"/>
      <c r="CP28" s="528"/>
      <c r="CQ28" s="528"/>
      <c r="CR28" s="528"/>
      <c r="CS28" s="528"/>
      <c r="CT28" s="528"/>
      <c r="CU28" s="528"/>
      <c r="CV28" s="528"/>
      <c r="CW28" s="529"/>
      <c r="CX28" s="523"/>
      <c r="CY28" s="524"/>
      <c r="CZ28" s="499"/>
      <c r="DA28" s="516"/>
      <c r="DB28" s="517"/>
      <c r="DC28" s="518"/>
    </row>
    <row r="29" spans="2:107" ht="18.75" customHeight="1">
      <c r="B29" s="43" t="s">
        <v>86</v>
      </c>
      <c r="C29" s="44"/>
      <c r="D29" s="44"/>
      <c r="E29" s="44"/>
      <c r="F29" s="44"/>
      <c r="G29" s="864"/>
      <c r="H29" s="865"/>
      <c r="I29" s="865"/>
      <c r="J29" s="865"/>
      <c r="K29" s="865"/>
      <c r="L29" s="866"/>
      <c r="M29" s="56" t="s">
        <v>84</v>
      </c>
      <c r="N29" s="56"/>
      <c r="O29" s="56"/>
      <c r="P29" s="56"/>
      <c r="Q29" s="867" t="str">
        <f>IF($G$29="","",VLOOKUP($G$29,$AT$8:$AU$9,2,FALSE))</f>
        <v/>
      </c>
      <c r="R29" s="868"/>
      <c r="S29" s="868"/>
      <c r="T29" s="869"/>
      <c r="W29" s="13" t="s">
        <v>49</v>
      </c>
      <c r="X29" s="579" t="s">
        <v>683</v>
      </c>
      <c r="Y29" s="561"/>
      <c r="Z29" s="561"/>
      <c r="AA29" s="561"/>
      <c r="AB29" s="561"/>
      <c r="AC29" s="561"/>
      <c r="AD29" s="561"/>
      <c r="AE29" s="561"/>
      <c r="AF29" s="561"/>
      <c r="AG29" s="561"/>
      <c r="AH29" s="561"/>
      <c r="AI29" s="561"/>
      <c r="AJ29" s="561"/>
      <c r="AK29" s="561"/>
      <c r="AL29" s="561"/>
      <c r="AM29" s="561"/>
      <c r="AN29" s="561"/>
      <c r="AO29" s="561"/>
      <c r="AW29" s="12" t="s">
        <v>297</v>
      </c>
      <c r="AX29" s="12">
        <v>7</v>
      </c>
      <c r="BV29" s="511" t="s">
        <v>887</v>
      </c>
      <c r="BW29" s="512"/>
      <c r="BX29" s="512"/>
      <c r="BY29" s="512"/>
      <c r="BZ29" s="519" t="str">
        <f>K385</f>
        <v/>
      </c>
      <c r="CA29" s="520"/>
      <c r="CB29" s="520"/>
      <c r="CC29" s="530"/>
      <c r="CD29" s="531"/>
      <c r="CE29" s="532"/>
      <c r="CI29" s="519" t="str">
        <f>IF(BZ29="","",G175)</f>
        <v/>
      </c>
      <c r="CJ29" s="520"/>
      <c r="CK29" s="520"/>
      <c r="CL29" s="527" t="str">
        <f>IF(CI29="","",O175)</f>
        <v/>
      </c>
      <c r="CM29" s="528"/>
      <c r="CN29" s="528"/>
      <c r="CO29" s="528"/>
      <c r="CP29" s="528"/>
      <c r="CQ29" s="528"/>
      <c r="CR29" s="528"/>
      <c r="CS29" s="528"/>
      <c r="CT29" s="528"/>
      <c r="CU29" s="528"/>
      <c r="CV29" s="528"/>
      <c r="CW29" s="529"/>
      <c r="CX29" s="523"/>
      <c r="CY29" s="524"/>
      <c r="CZ29" s="499"/>
      <c r="DA29" s="519" t="str">
        <f>IF(CX29="","",BZ29-SUM(CI29*CX29,CI30*CX30))</f>
        <v/>
      </c>
      <c r="DB29" s="520"/>
      <c r="DC29" s="520"/>
    </row>
    <row r="30" spans="2:107" ht="18.75" customHeight="1">
      <c r="B30" s="46"/>
      <c r="C30" s="47"/>
      <c r="D30" s="47"/>
      <c r="E30" s="47"/>
      <c r="F30" s="48"/>
      <c r="G30" s="800"/>
      <c r="H30" s="801"/>
      <c r="I30" s="801"/>
      <c r="J30" s="801"/>
      <c r="K30" s="801"/>
      <c r="L30" s="802"/>
      <c r="M30" s="57" t="s">
        <v>102</v>
      </c>
      <c r="N30" s="51"/>
      <c r="O30" s="51"/>
      <c r="P30" s="51"/>
      <c r="Q30" s="803" t="str">
        <f>IF(OR($G$30="",G29=AT8,G29=""),"",VLOOKUP($G$30,$AT$11:$AU$15,2,FALSE))</f>
        <v/>
      </c>
      <c r="R30" s="804"/>
      <c r="S30" s="804"/>
      <c r="T30" s="805"/>
      <c r="W30" s="13" t="s">
        <v>49</v>
      </c>
      <c r="X30" s="579" t="s">
        <v>85</v>
      </c>
      <c r="Y30" s="561"/>
      <c r="Z30" s="561"/>
      <c r="AA30" s="561"/>
      <c r="AB30" s="561"/>
      <c r="AC30" s="561"/>
      <c r="AD30" s="561"/>
      <c r="AE30" s="561"/>
      <c r="AF30" s="561"/>
      <c r="AG30" s="561"/>
      <c r="AH30" s="561"/>
      <c r="AI30" s="561"/>
      <c r="AJ30" s="561"/>
      <c r="AK30" s="561"/>
      <c r="AL30" s="561"/>
      <c r="AM30" s="561"/>
      <c r="AN30" s="561"/>
      <c r="AO30" s="561"/>
      <c r="AW30" s="12" t="s">
        <v>282</v>
      </c>
      <c r="AX30" s="12">
        <v>9</v>
      </c>
      <c r="CI30" s="519" t="str">
        <f>IF(BZ29="","",G176)</f>
        <v/>
      </c>
      <c r="CJ30" s="520"/>
      <c r="CK30" s="520"/>
      <c r="CL30" s="527" t="str">
        <f>IF(CI30="","",O176)</f>
        <v/>
      </c>
      <c r="CM30" s="528"/>
      <c r="CN30" s="528"/>
      <c r="CO30" s="528"/>
      <c r="CP30" s="528"/>
      <c r="CQ30" s="528"/>
      <c r="CR30" s="528"/>
      <c r="CS30" s="528"/>
      <c r="CT30" s="528"/>
      <c r="CU30" s="528"/>
      <c r="CV30" s="528"/>
      <c r="CW30" s="529"/>
      <c r="CX30" s="523"/>
      <c r="CY30" s="524"/>
      <c r="CZ30" s="499"/>
      <c r="DA30" s="513"/>
      <c r="DB30" s="514"/>
      <c r="DC30" s="515"/>
    </row>
    <row r="31" spans="2:107" s="71" customFormat="1" ht="18.75" customHeight="1">
      <c r="B31" s="81" t="s">
        <v>99</v>
      </c>
      <c r="C31" s="82"/>
      <c r="D31" s="82"/>
      <c r="E31" s="82"/>
      <c r="F31" s="82"/>
      <c r="G31" s="790"/>
      <c r="H31" s="791"/>
      <c r="I31" s="791"/>
      <c r="J31" s="791"/>
      <c r="K31" s="791"/>
      <c r="L31" s="792"/>
      <c r="M31" s="53" t="s">
        <v>84</v>
      </c>
      <c r="N31" s="53"/>
      <c r="O31" s="53"/>
      <c r="P31" s="53"/>
      <c r="Q31" s="776" t="str">
        <f>IF($G$31="","",VLOOKUP($G$31,$AT$8:$AU$9,2,FALSE))</f>
        <v/>
      </c>
      <c r="R31" s="777"/>
      <c r="S31" s="777"/>
      <c r="T31" s="778"/>
      <c r="U31" s="79"/>
      <c r="V31" s="79"/>
      <c r="W31" s="13" t="s">
        <v>49</v>
      </c>
      <c r="X31" s="579" t="s">
        <v>583</v>
      </c>
      <c r="Y31" s="561"/>
      <c r="Z31" s="561"/>
      <c r="AA31" s="561"/>
      <c r="AB31" s="561"/>
      <c r="AC31" s="561"/>
      <c r="AD31" s="561"/>
      <c r="AE31" s="561"/>
      <c r="AF31" s="561"/>
      <c r="AG31" s="561"/>
      <c r="AH31" s="561"/>
      <c r="AI31" s="561"/>
      <c r="AJ31" s="561"/>
      <c r="AK31" s="561"/>
      <c r="AL31" s="561"/>
      <c r="AM31" s="561"/>
      <c r="AN31" s="561"/>
      <c r="AO31" s="561"/>
      <c r="AP31" s="80"/>
      <c r="AT31" s="12"/>
      <c r="AU31" s="12"/>
      <c r="AV31" s="12"/>
      <c r="AW31" s="12"/>
      <c r="AX31" s="12"/>
      <c r="AY31" s="12"/>
      <c r="AZ31" s="12"/>
      <c r="BA31" s="12"/>
      <c r="BB31" s="12"/>
      <c r="BC31" s="12"/>
      <c r="BD31" s="12"/>
      <c r="BU31" s="12"/>
      <c r="BV31" s="511" t="s">
        <v>888</v>
      </c>
      <c r="BW31" s="512"/>
      <c r="BX31" s="512"/>
      <c r="BY31" s="512"/>
      <c r="BZ31" s="519" t="str">
        <f>K386</f>
        <v/>
      </c>
      <c r="CA31" s="520"/>
      <c r="CB31" s="520"/>
      <c r="CC31" s="519" t="str">
        <f>IF(BZ31="","",SUM(F196,F204,F212))</f>
        <v/>
      </c>
      <c r="CD31" s="520"/>
      <c r="CE31" s="520"/>
      <c r="CF31" s="12"/>
      <c r="CG31" s="12"/>
      <c r="CH31" s="12"/>
      <c r="CI31" s="519" t="str">
        <f>IF(BZ31="","",F216)</f>
        <v/>
      </c>
      <c r="CJ31" s="520"/>
      <c r="CK31" s="520"/>
      <c r="CL31" s="527" t="str">
        <f>IF(CI31="","",O216)</f>
        <v/>
      </c>
      <c r="CM31" s="528"/>
      <c r="CN31" s="528"/>
      <c r="CO31" s="528"/>
      <c r="CP31" s="528"/>
      <c r="CQ31" s="528"/>
      <c r="CR31" s="528"/>
      <c r="CS31" s="528"/>
      <c r="CT31" s="528"/>
      <c r="CU31" s="528"/>
      <c r="CV31" s="528"/>
      <c r="CW31" s="529"/>
      <c r="CX31" s="523"/>
      <c r="CY31" s="524"/>
      <c r="CZ31" s="499"/>
      <c r="DA31" s="519" t="str">
        <f>IF(CX31="","",BZ31-SUM(CI31*CX31,CI32*CX32,CI33*CX33,CC31))</f>
        <v/>
      </c>
      <c r="DB31" s="520"/>
      <c r="DC31" s="520"/>
    </row>
    <row r="32" spans="2:107" s="71" customFormat="1" ht="18.75" customHeight="1">
      <c r="B32" s="485"/>
      <c r="C32" s="451"/>
      <c r="D32" s="451"/>
      <c r="E32" s="451"/>
      <c r="F32" s="486"/>
      <c r="G32" s="771"/>
      <c r="H32" s="772"/>
      <c r="I32" s="772"/>
      <c r="J32" s="772"/>
      <c r="K32" s="772"/>
      <c r="L32" s="772"/>
      <c r="M32" s="772"/>
      <c r="N32" s="773"/>
      <c r="O32" s="788" t="s">
        <v>854</v>
      </c>
      <c r="P32" s="789"/>
      <c r="Q32" s="798"/>
      <c r="R32" s="694"/>
      <c r="S32" s="695"/>
      <c r="T32" s="487" t="s">
        <v>855</v>
      </c>
      <c r="U32" s="79"/>
      <c r="V32" s="79"/>
      <c r="W32" s="13" t="s">
        <v>49</v>
      </c>
      <c r="X32" s="602" t="s">
        <v>856</v>
      </c>
      <c r="Y32" s="581"/>
      <c r="Z32" s="581"/>
      <c r="AA32" s="581"/>
      <c r="AB32" s="581"/>
      <c r="AC32" s="581"/>
      <c r="AD32" s="581"/>
      <c r="AE32" s="581"/>
      <c r="AF32" s="581"/>
      <c r="AG32" s="581"/>
      <c r="AH32" s="581"/>
      <c r="AI32" s="581"/>
      <c r="AJ32" s="581"/>
      <c r="AK32" s="581"/>
      <c r="AL32" s="581"/>
      <c r="AM32" s="581"/>
      <c r="AN32" s="581"/>
      <c r="AO32" s="581"/>
      <c r="AP32" s="80"/>
      <c r="AU32" s="72"/>
      <c r="AW32" s="73"/>
      <c r="BU32" s="12"/>
      <c r="BV32" s="12"/>
      <c r="BW32" s="12"/>
      <c r="BX32" s="12"/>
      <c r="BY32" s="12"/>
      <c r="BZ32" s="12"/>
      <c r="CA32" s="12"/>
      <c r="CB32" s="12"/>
      <c r="CC32" s="12"/>
      <c r="CD32" s="12"/>
      <c r="CE32" s="12"/>
      <c r="CF32" s="12"/>
      <c r="CG32" s="12"/>
      <c r="CH32" s="12"/>
      <c r="CI32" s="519" t="str">
        <f>IF(BZ31="","",F217)</f>
        <v/>
      </c>
      <c r="CJ32" s="520"/>
      <c r="CK32" s="520"/>
      <c r="CL32" s="527" t="str">
        <f>IF(CI32="","",O217)</f>
        <v/>
      </c>
      <c r="CM32" s="528"/>
      <c r="CN32" s="528"/>
      <c r="CO32" s="528"/>
      <c r="CP32" s="528"/>
      <c r="CQ32" s="528"/>
      <c r="CR32" s="528"/>
      <c r="CS32" s="528"/>
      <c r="CT32" s="528"/>
      <c r="CU32" s="528"/>
      <c r="CV32" s="528"/>
      <c r="CW32" s="529"/>
      <c r="CX32" s="523"/>
      <c r="CY32" s="524"/>
      <c r="CZ32" s="499"/>
      <c r="DA32" s="513"/>
      <c r="DB32" s="514"/>
      <c r="DC32" s="515"/>
    </row>
    <row r="33" spans="2:107" ht="18.75" customHeight="1">
      <c r="B33" s="488"/>
      <c r="C33" s="80"/>
      <c r="D33" s="80"/>
      <c r="E33" s="80"/>
      <c r="F33" s="489"/>
      <c r="G33" s="771"/>
      <c r="H33" s="772"/>
      <c r="I33" s="772"/>
      <c r="J33" s="772"/>
      <c r="K33" s="772"/>
      <c r="L33" s="772"/>
      <c r="M33" s="772"/>
      <c r="N33" s="772"/>
      <c r="O33" s="772"/>
      <c r="P33" s="772"/>
      <c r="Q33" s="772"/>
      <c r="R33" s="772"/>
      <c r="S33" s="772"/>
      <c r="T33" s="799"/>
      <c r="U33" s="79"/>
      <c r="V33" s="79"/>
      <c r="W33" s="13" t="s">
        <v>49</v>
      </c>
      <c r="X33" s="602" t="s">
        <v>857</v>
      </c>
      <c r="Y33" s="581"/>
      <c r="Z33" s="581"/>
      <c r="AA33" s="581"/>
      <c r="AB33" s="581"/>
      <c r="AC33" s="581"/>
      <c r="AD33" s="581"/>
      <c r="AE33" s="581"/>
      <c r="AF33" s="581"/>
      <c r="AG33" s="581"/>
      <c r="AH33" s="581"/>
      <c r="AI33" s="581"/>
      <c r="AJ33" s="581"/>
      <c r="AK33" s="581"/>
      <c r="AL33" s="581"/>
      <c r="AM33" s="581"/>
      <c r="AN33" s="581"/>
      <c r="AO33" s="581"/>
      <c r="AT33" s="71"/>
      <c r="AU33" s="72"/>
      <c r="AV33" s="71"/>
      <c r="AW33" s="73"/>
      <c r="AX33" s="71"/>
      <c r="AY33" s="71"/>
      <c r="AZ33" s="71"/>
      <c r="BA33" s="71"/>
      <c r="BB33" s="71"/>
      <c r="BC33" s="71"/>
      <c r="BD33" s="71"/>
      <c r="CI33" s="519" t="str">
        <f>IF(BZ31="","",F218)</f>
        <v/>
      </c>
      <c r="CJ33" s="520"/>
      <c r="CK33" s="520"/>
      <c r="CL33" s="527" t="str">
        <f>IF(CI33="","",O218)</f>
        <v/>
      </c>
      <c r="CM33" s="528"/>
      <c r="CN33" s="528"/>
      <c r="CO33" s="528"/>
      <c r="CP33" s="528"/>
      <c r="CQ33" s="528"/>
      <c r="CR33" s="528"/>
      <c r="CS33" s="528"/>
      <c r="CT33" s="528"/>
      <c r="CU33" s="528"/>
      <c r="CV33" s="528"/>
      <c r="CW33" s="529"/>
      <c r="CX33" s="523"/>
      <c r="CY33" s="524"/>
      <c r="CZ33" s="499"/>
      <c r="DA33" s="516"/>
      <c r="DB33" s="517"/>
      <c r="DC33" s="518"/>
    </row>
    <row r="34" spans="2:107" ht="18.75" customHeight="1">
      <c r="B34" s="485"/>
      <c r="C34" s="451"/>
      <c r="D34" s="451"/>
      <c r="E34" s="451"/>
      <c r="F34" s="486"/>
      <c r="G34" s="806"/>
      <c r="H34" s="807"/>
      <c r="I34" s="808"/>
      <c r="J34" s="809"/>
      <c r="K34" s="807"/>
      <c r="L34" s="807"/>
      <c r="M34" s="809"/>
      <c r="N34" s="807"/>
      <c r="O34" s="807"/>
      <c r="P34" s="809"/>
      <c r="Q34" s="807"/>
      <c r="R34" s="808"/>
      <c r="S34" s="451"/>
      <c r="T34" s="490"/>
      <c r="U34" s="79"/>
      <c r="V34" s="79"/>
      <c r="W34" s="13" t="s">
        <v>49</v>
      </c>
      <c r="X34" s="833" t="s">
        <v>858</v>
      </c>
      <c r="Y34" s="834"/>
      <c r="Z34" s="834"/>
      <c r="AA34" s="834"/>
      <c r="AB34" s="834"/>
      <c r="AC34" s="834"/>
      <c r="AD34" s="834"/>
      <c r="AE34" s="834"/>
      <c r="AF34" s="834"/>
      <c r="AG34" s="834"/>
      <c r="AH34" s="834"/>
      <c r="AI34" s="834"/>
      <c r="AJ34" s="834"/>
      <c r="AK34" s="834"/>
      <c r="AL34" s="834"/>
      <c r="AM34" s="834"/>
      <c r="AN34" s="834"/>
      <c r="AO34" s="834"/>
      <c r="BV34" s="511" t="s">
        <v>889</v>
      </c>
      <c r="BW34" s="512"/>
      <c r="BX34" s="512"/>
      <c r="BY34" s="512"/>
      <c r="BZ34" s="519" t="str">
        <f>K387</f>
        <v/>
      </c>
      <c r="CA34" s="520"/>
      <c r="CB34" s="520"/>
      <c r="CC34" s="519" t="str">
        <f>IF(BZ34="","",SUM(F235:J247,F250:J251))</f>
        <v/>
      </c>
      <c r="CD34" s="520"/>
      <c r="CE34" s="520"/>
      <c r="CI34" s="519" t="str">
        <f>IF(BZ34="","",F250)</f>
        <v/>
      </c>
      <c r="CJ34" s="520"/>
      <c r="CK34" s="520"/>
      <c r="CL34" s="527" t="str">
        <f>IF(CI34="","",N250)</f>
        <v/>
      </c>
      <c r="CM34" s="528"/>
      <c r="CN34" s="528"/>
      <c r="CO34" s="528"/>
      <c r="CP34" s="528"/>
      <c r="CQ34" s="528"/>
      <c r="CR34" s="528"/>
      <c r="CS34" s="528"/>
      <c r="CT34" s="528"/>
      <c r="CU34" s="528"/>
      <c r="CV34" s="528"/>
      <c r="CW34" s="529"/>
      <c r="CX34" s="523"/>
      <c r="CY34" s="524"/>
      <c r="CZ34" s="499"/>
      <c r="DA34" s="519" t="str">
        <f>IF(CX34="","",BZ34-SUM(CI34*CX34,CI35*CX35,CC34))</f>
        <v/>
      </c>
      <c r="DB34" s="520"/>
      <c r="DC34" s="520"/>
    </row>
    <row r="35" spans="2:107" ht="18.75" customHeight="1">
      <c r="B35" s="485"/>
      <c r="C35" s="451"/>
      <c r="D35" s="451"/>
      <c r="E35" s="451"/>
      <c r="F35" s="486"/>
      <c r="G35" s="771"/>
      <c r="H35" s="772"/>
      <c r="I35" s="772"/>
      <c r="J35" s="772"/>
      <c r="K35" s="772"/>
      <c r="L35" s="772"/>
      <c r="M35" s="772"/>
      <c r="N35" s="772"/>
      <c r="O35" s="772"/>
      <c r="P35" s="772"/>
      <c r="Q35" s="772"/>
      <c r="R35" s="772"/>
      <c r="S35" s="772"/>
      <c r="T35" s="799"/>
      <c r="U35" s="79"/>
      <c r="V35" s="79"/>
      <c r="W35" s="13" t="s">
        <v>49</v>
      </c>
      <c r="X35" s="602" t="s">
        <v>859</v>
      </c>
      <c r="Y35" s="581"/>
      <c r="Z35" s="581"/>
      <c r="AA35" s="581"/>
      <c r="AB35" s="581"/>
      <c r="AC35" s="581"/>
      <c r="AD35" s="581"/>
      <c r="AE35" s="581"/>
      <c r="AF35" s="581"/>
      <c r="AG35" s="581"/>
      <c r="AH35" s="581"/>
      <c r="AI35" s="581"/>
      <c r="AJ35" s="581"/>
      <c r="AK35" s="581"/>
      <c r="AL35" s="581"/>
      <c r="AM35" s="581"/>
      <c r="AN35" s="581"/>
      <c r="AO35" s="581"/>
      <c r="AU35" s="12" t="s">
        <v>581</v>
      </c>
      <c r="CI35" s="519" t="str">
        <f>IF(BZ34="","",F251)</f>
        <v/>
      </c>
      <c r="CJ35" s="520"/>
      <c r="CK35" s="520"/>
      <c r="CL35" s="527" t="str">
        <f>IF(CI35="","",N251)</f>
        <v/>
      </c>
      <c r="CM35" s="528"/>
      <c r="CN35" s="528"/>
      <c r="CO35" s="528"/>
      <c r="CP35" s="528"/>
      <c r="CQ35" s="528"/>
      <c r="CR35" s="528"/>
      <c r="CS35" s="528"/>
      <c r="CT35" s="528"/>
      <c r="CU35" s="528"/>
      <c r="CV35" s="528"/>
      <c r="CW35" s="529"/>
      <c r="CX35" s="523"/>
      <c r="CY35" s="524"/>
      <c r="CZ35" s="499"/>
      <c r="DA35" s="513"/>
      <c r="DB35" s="514"/>
      <c r="DC35" s="515"/>
    </row>
    <row r="36" spans="2:107" ht="18.75" customHeight="1" thickBot="1">
      <c r="B36" s="491"/>
      <c r="C36" s="492"/>
      <c r="D36" s="492"/>
      <c r="E36" s="492"/>
      <c r="F36" s="493"/>
      <c r="G36" s="895"/>
      <c r="H36" s="896"/>
      <c r="I36" s="897"/>
      <c r="J36" s="898"/>
      <c r="K36" s="896"/>
      <c r="L36" s="897"/>
      <c r="M36" s="898"/>
      <c r="N36" s="896"/>
      <c r="O36" s="897"/>
      <c r="P36" s="494"/>
      <c r="Q36" s="494"/>
      <c r="R36" s="494"/>
      <c r="S36" s="494"/>
      <c r="T36" s="495"/>
      <c r="U36" s="79"/>
      <c r="V36" s="79"/>
      <c r="W36" s="13" t="s">
        <v>49</v>
      </c>
      <c r="X36" s="833" t="s">
        <v>860</v>
      </c>
      <c r="Y36" s="834"/>
      <c r="Z36" s="834"/>
      <c r="AA36" s="834"/>
      <c r="AB36" s="834"/>
      <c r="AC36" s="834"/>
      <c r="AD36" s="834"/>
      <c r="AE36" s="834"/>
      <c r="AF36" s="834"/>
      <c r="AG36" s="834"/>
      <c r="AH36" s="834"/>
      <c r="AI36" s="834"/>
      <c r="AJ36" s="834"/>
      <c r="AK36" s="834"/>
      <c r="AL36" s="834"/>
      <c r="AM36" s="834"/>
      <c r="AN36" s="834"/>
      <c r="AO36" s="834"/>
      <c r="AU36" s="12" t="s">
        <v>582</v>
      </c>
    </row>
    <row r="37" spans="2:107" ht="18.75" customHeight="1">
      <c r="C37" s="12" t="s">
        <v>687</v>
      </c>
      <c r="X37" s="579"/>
      <c r="Y37" s="561"/>
      <c r="Z37" s="561"/>
      <c r="AA37" s="561"/>
      <c r="AB37" s="561"/>
      <c r="AC37" s="561"/>
      <c r="AD37" s="561"/>
      <c r="AE37" s="561"/>
      <c r="AF37" s="561"/>
      <c r="AG37" s="561"/>
      <c r="AH37" s="561"/>
      <c r="AI37" s="561"/>
      <c r="AJ37" s="561"/>
      <c r="AK37" s="561"/>
      <c r="AL37" s="561"/>
      <c r="AM37" s="561"/>
      <c r="AN37" s="561"/>
      <c r="AO37" s="561"/>
      <c r="BV37" s="521" t="s">
        <v>897</v>
      </c>
      <c r="BW37" s="522"/>
      <c r="BX37" s="522"/>
      <c r="BY37" s="522"/>
      <c r="BZ37" s="519" t="str">
        <f>G388</f>
        <v/>
      </c>
      <c r="CA37" s="520"/>
      <c r="CB37" s="520"/>
      <c r="CC37" s="12" t="s">
        <v>891</v>
      </c>
      <c r="CX37" s="12" t="s">
        <v>913</v>
      </c>
      <c r="DA37" s="12" t="s">
        <v>895</v>
      </c>
    </row>
    <row r="38" spans="2:107" ht="18.75" customHeight="1">
      <c r="B38" s="451"/>
      <c r="C38" s="451" t="s">
        <v>688</v>
      </c>
      <c r="D38" s="451"/>
      <c r="E38" s="451"/>
      <c r="F38" s="451"/>
      <c r="G38" s="451"/>
      <c r="H38" s="451"/>
      <c r="I38" s="451"/>
      <c r="J38" s="451"/>
      <c r="K38" s="451"/>
      <c r="L38" s="451"/>
      <c r="M38" s="451"/>
      <c r="N38" s="451"/>
      <c r="O38" s="451"/>
      <c r="P38" s="451"/>
      <c r="Q38" s="451"/>
      <c r="R38" s="451"/>
      <c r="S38" s="451"/>
      <c r="T38" s="451"/>
      <c r="U38" s="79"/>
      <c r="V38" s="79"/>
      <c r="W38" s="451"/>
      <c r="X38" s="828"/>
      <c r="Y38" s="829"/>
      <c r="Z38" s="829"/>
      <c r="AA38" s="829"/>
      <c r="AB38" s="829"/>
      <c r="AC38" s="829"/>
      <c r="AD38" s="829"/>
      <c r="AE38" s="829"/>
      <c r="AF38" s="829"/>
      <c r="AG38" s="829"/>
      <c r="AH38" s="829"/>
      <c r="AI38" s="829"/>
      <c r="AJ38" s="829"/>
      <c r="AK38" s="829"/>
      <c r="AL38" s="829"/>
      <c r="AM38" s="829"/>
      <c r="AN38" s="829"/>
      <c r="AO38" s="829"/>
      <c r="BV38" s="511" t="s">
        <v>898</v>
      </c>
      <c r="BW38" s="512"/>
      <c r="BX38" s="512"/>
      <c r="BY38" s="512"/>
      <c r="BZ38" s="519" t="str">
        <f>K389</f>
        <v/>
      </c>
      <c r="CA38" s="520"/>
      <c r="CB38" s="520"/>
      <c r="CC38" s="519"/>
      <c r="CD38" s="520"/>
      <c r="CE38" s="520"/>
      <c r="CI38" s="519" t="str">
        <f>IF(F285="","",F285)</f>
        <v/>
      </c>
      <c r="CJ38" s="520"/>
      <c r="CK38" s="520"/>
      <c r="CL38" s="527" t="str">
        <f>IF(CI38="","",N285)</f>
        <v/>
      </c>
      <c r="CM38" s="528"/>
      <c r="CN38" s="528"/>
      <c r="CO38" s="528"/>
      <c r="CP38" s="528"/>
      <c r="CQ38" s="528"/>
      <c r="CR38" s="528"/>
      <c r="CS38" s="528"/>
      <c r="CT38" s="528"/>
      <c r="CU38" s="528"/>
      <c r="CV38" s="528"/>
      <c r="CW38" s="529"/>
      <c r="CX38" s="523"/>
      <c r="CY38" s="524"/>
      <c r="CZ38" s="499"/>
      <c r="DA38" s="519" t="str">
        <f>IF(CX38="","",BZ38-SUM(CI38*CX38,CI39*CX39,CC38))</f>
        <v/>
      </c>
      <c r="DB38" s="520"/>
      <c r="DC38" s="520"/>
    </row>
    <row r="39" spans="2:107" ht="18.75" customHeight="1">
      <c r="B39" s="451"/>
      <c r="C39" s="451" t="s">
        <v>685</v>
      </c>
      <c r="D39" s="451"/>
      <c r="E39" s="451"/>
      <c r="F39" s="451"/>
      <c r="G39" s="451"/>
      <c r="H39" s="451"/>
      <c r="I39" s="451"/>
      <c r="J39" s="451"/>
      <c r="K39" s="451"/>
      <c r="L39" s="451"/>
      <c r="M39" s="451"/>
      <c r="N39" s="451"/>
      <c r="O39" s="451"/>
      <c r="P39" s="451"/>
      <c r="Q39" s="451"/>
      <c r="R39" s="451"/>
      <c r="S39" s="451"/>
      <c r="T39" s="451"/>
      <c r="U39" s="79"/>
      <c r="V39" s="79"/>
      <c r="W39" s="451"/>
      <c r="X39" s="828"/>
      <c r="Y39" s="829"/>
      <c r="Z39" s="829"/>
      <c r="AA39" s="829"/>
      <c r="AB39" s="829"/>
      <c r="AC39" s="829"/>
      <c r="AD39" s="829"/>
      <c r="AE39" s="829"/>
      <c r="AF39" s="829"/>
      <c r="AG39" s="829"/>
      <c r="AH39" s="829"/>
      <c r="AI39" s="829"/>
      <c r="AJ39" s="829"/>
      <c r="AK39" s="829"/>
      <c r="AL39" s="829"/>
      <c r="AM39" s="829"/>
      <c r="AN39" s="829"/>
      <c r="AO39" s="829"/>
      <c r="BV39" s="496"/>
      <c r="BW39" s="497"/>
      <c r="BX39" s="497"/>
      <c r="BY39" s="497"/>
      <c r="BZ39" s="34"/>
      <c r="CA39" s="34"/>
      <c r="CB39" s="34"/>
      <c r="CC39" s="34"/>
      <c r="CD39" s="34"/>
      <c r="CE39" s="34"/>
      <c r="CF39" s="34"/>
      <c r="CG39" s="34"/>
      <c r="CH39" s="34"/>
      <c r="CI39" s="519" t="str">
        <f>IF(F286="","",F286)</f>
        <v/>
      </c>
      <c r="CJ39" s="520"/>
      <c r="CK39" s="520"/>
      <c r="CL39" s="527" t="str">
        <f>IF(CI39="","",N286)</f>
        <v/>
      </c>
      <c r="CM39" s="528"/>
      <c r="CN39" s="528"/>
      <c r="CO39" s="528"/>
      <c r="CP39" s="528"/>
      <c r="CQ39" s="528"/>
      <c r="CR39" s="528"/>
      <c r="CS39" s="528"/>
      <c r="CT39" s="528"/>
      <c r="CU39" s="528"/>
      <c r="CV39" s="528"/>
      <c r="CW39" s="529"/>
      <c r="CX39" s="523"/>
      <c r="CY39" s="524"/>
      <c r="CZ39" s="499"/>
      <c r="DA39" s="513"/>
      <c r="DB39" s="514"/>
      <c r="DC39" s="515"/>
    </row>
    <row r="40" spans="2:107" ht="18.75" customHeight="1">
      <c r="B40" s="451"/>
      <c r="C40" s="451" t="s">
        <v>689</v>
      </c>
      <c r="D40" s="451"/>
      <c r="E40" s="451"/>
      <c r="F40" s="451"/>
      <c r="G40" s="451"/>
      <c r="H40" s="451"/>
      <c r="I40" s="451"/>
      <c r="J40" s="451"/>
      <c r="K40" s="451"/>
      <c r="L40" s="451"/>
      <c r="M40" s="451"/>
      <c r="N40" s="451"/>
      <c r="O40" s="451"/>
      <c r="P40" s="451"/>
      <c r="Q40" s="451"/>
      <c r="R40" s="451"/>
      <c r="S40" s="451"/>
      <c r="T40" s="451"/>
      <c r="U40" s="79"/>
      <c r="V40" s="79"/>
      <c r="W40" s="451"/>
      <c r="X40" s="828"/>
      <c r="Y40" s="829"/>
      <c r="Z40" s="829"/>
      <c r="AA40" s="829"/>
      <c r="AB40" s="829"/>
      <c r="AC40" s="829"/>
      <c r="AD40" s="829"/>
      <c r="AE40" s="829"/>
      <c r="AF40" s="829"/>
      <c r="AG40" s="829"/>
      <c r="AH40" s="829"/>
      <c r="AI40" s="829"/>
      <c r="AJ40" s="829"/>
      <c r="AK40" s="829"/>
      <c r="AL40" s="829"/>
      <c r="AM40" s="829"/>
      <c r="AN40" s="829"/>
      <c r="AO40" s="829"/>
      <c r="BV40" s="511" t="s">
        <v>899</v>
      </c>
      <c r="BW40" s="512"/>
      <c r="BX40" s="512"/>
      <c r="BY40" s="512"/>
      <c r="BZ40" s="519" t="str">
        <f>K390</f>
        <v/>
      </c>
      <c r="CA40" s="520"/>
      <c r="CB40" s="520"/>
      <c r="CI40" s="519" t="str">
        <f>IF(F289="","",F289)</f>
        <v/>
      </c>
      <c r="CJ40" s="520"/>
      <c r="CK40" s="520"/>
      <c r="CL40" s="527" t="str">
        <f>IF(CI40="","",N289)</f>
        <v/>
      </c>
      <c r="CM40" s="528"/>
      <c r="CN40" s="528"/>
      <c r="CO40" s="528"/>
      <c r="CP40" s="528"/>
      <c r="CQ40" s="528"/>
      <c r="CR40" s="528"/>
      <c r="CS40" s="528"/>
      <c r="CT40" s="528"/>
      <c r="CU40" s="528"/>
      <c r="CV40" s="528"/>
      <c r="CW40" s="529"/>
      <c r="CX40" s="523"/>
      <c r="CY40" s="524"/>
      <c r="CZ40" s="499"/>
      <c r="DA40" s="519" t="str">
        <f>IF(CX40="","",BZ40-SUM(CI40*CX40,CI41*CX41))</f>
        <v/>
      </c>
      <c r="DB40" s="520"/>
      <c r="DC40" s="520"/>
    </row>
    <row r="41" spans="2:107" ht="18.75" customHeight="1">
      <c r="B41" s="451"/>
      <c r="C41" s="451" t="s">
        <v>686</v>
      </c>
      <c r="D41" s="451"/>
      <c r="E41" s="451"/>
      <c r="F41" s="451"/>
      <c r="G41" s="451"/>
      <c r="H41" s="451"/>
      <c r="I41" s="451"/>
      <c r="J41" s="451"/>
      <c r="K41" s="451"/>
      <c r="L41" s="451"/>
      <c r="M41" s="451"/>
      <c r="N41" s="451"/>
      <c r="O41" s="451"/>
      <c r="P41" s="451"/>
      <c r="Q41" s="451"/>
      <c r="R41" s="451"/>
      <c r="S41" s="451"/>
      <c r="T41" s="451"/>
      <c r="U41" s="79"/>
      <c r="V41" s="79"/>
      <c r="W41" s="451"/>
      <c r="X41" s="828"/>
      <c r="Y41" s="829"/>
      <c r="Z41" s="829"/>
      <c r="AA41" s="829"/>
      <c r="AB41" s="829"/>
      <c r="AC41" s="829"/>
      <c r="AD41" s="829"/>
      <c r="AE41" s="829"/>
      <c r="AF41" s="829"/>
      <c r="AG41" s="829"/>
      <c r="AH41" s="829"/>
      <c r="AI41" s="829"/>
      <c r="AJ41" s="829"/>
      <c r="AK41" s="829"/>
      <c r="AL41" s="829"/>
      <c r="AM41" s="829"/>
      <c r="AN41" s="829"/>
      <c r="AO41" s="829"/>
      <c r="BV41" s="496"/>
      <c r="BW41" s="497"/>
      <c r="BX41" s="497"/>
      <c r="BY41" s="497"/>
      <c r="BZ41" s="34"/>
      <c r="CA41" s="34"/>
      <c r="CB41" s="34"/>
      <c r="CC41" s="34"/>
      <c r="CD41" s="34"/>
      <c r="CE41" s="34"/>
      <c r="CF41" s="34"/>
      <c r="CG41" s="34"/>
      <c r="CH41" s="34"/>
      <c r="CI41" s="519" t="str">
        <f>IF(F290="","",F290)</f>
        <v/>
      </c>
      <c r="CJ41" s="520"/>
      <c r="CK41" s="520"/>
      <c r="CL41" s="527" t="str">
        <f>IF(CI41="","",N290)</f>
        <v/>
      </c>
      <c r="CM41" s="528"/>
      <c r="CN41" s="528"/>
      <c r="CO41" s="528"/>
      <c r="CP41" s="528"/>
      <c r="CQ41" s="528"/>
      <c r="CR41" s="528"/>
      <c r="CS41" s="528"/>
      <c r="CT41" s="528"/>
      <c r="CU41" s="528"/>
      <c r="CV41" s="528"/>
      <c r="CW41" s="529"/>
      <c r="CX41" s="523"/>
      <c r="CY41" s="524"/>
      <c r="CZ41" s="499"/>
      <c r="DA41" s="513"/>
      <c r="DB41" s="514"/>
      <c r="DC41" s="515"/>
    </row>
    <row r="42" spans="2:107" ht="18.75" customHeight="1">
      <c r="B42" s="451"/>
      <c r="C42" s="451" t="s">
        <v>690</v>
      </c>
      <c r="D42" s="451"/>
      <c r="E42" s="451"/>
      <c r="F42" s="451"/>
      <c r="G42" s="451"/>
      <c r="H42" s="451"/>
      <c r="I42" s="451"/>
      <c r="J42" s="451"/>
      <c r="K42" s="451"/>
      <c r="L42" s="451"/>
      <c r="M42" s="451"/>
      <c r="N42" s="451"/>
      <c r="O42" s="451"/>
      <c r="P42" s="451"/>
      <c r="Q42" s="451"/>
      <c r="R42" s="451"/>
      <c r="S42" s="451"/>
      <c r="T42" s="451"/>
      <c r="U42" s="79"/>
      <c r="V42" s="79"/>
      <c r="W42" s="451"/>
      <c r="X42" s="828"/>
      <c r="Y42" s="829"/>
      <c r="Z42" s="829"/>
      <c r="AA42" s="829"/>
      <c r="AB42" s="829"/>
      <c r="AC42" s="829"/>
      <c r="AD42" s="829"/>
      <c r="AE42" s="829"/>
      <c r="AF42" s="829"/>
      <c r="AG42" s="829"/>
      <c r="AH42" s="829"/>
      <c r="AI42" s="829"/>
      <c r="AJ42" s="829"/>
      <c r="AK42" s="829"/>
      <c r="AL42" s="829"/>
      <c r="AM42" s="829"/>
      <c r="AN42" s="829"/>
      <c r="AO42" s="829"/>
      <c r="BV42" s="511" t="s">
        <v>900</v>
      </c>
      <c r="BW42" s="512"/>
      <c r="BX42" s="512"/>
      <c r="BY42" s="512"/>
      <c r="BZ42" s="519" t="str">
        <f>K391</f>
        <v/>
      </c>
      <c r="CA42" s="520"/>
      <c r="CB42" s="520"/>
      <c r="CI42" s="519" t="str">
        <f>IF(F298="","",F298)</f>
        <v/>
      </c>
      <c r="CJ42" s="520"/>
      <c r="CK42" s="520"/>
      <c r="CL42" s="527" t="str">
        <f>IF(CI42="","",N298)</f>
        <v/>
      </c>
      <c r="CM42" s="528"/>
      <c r="CN42" s="528"/>
      <c r="CO42" s="528"/>
      <c r="CP42" s="528"/>
      <c r="CQ42" s="528"/>
      <c r="CR42" s="528"/>
      <c r="CS42" s="528"/>
      <c r="CT42" s="528"/>
      <c r="CU42" s="528"/>
      <c r="CV42" s="528"/>
      <c r="CW42" s="529"/>
      <c r="CX42" s="523"/>
      <c r="CY42" s="524"/>
      <c r="CZ42" s="499"/>
      <c r="DA42" s="519" t="str">
        <f>IF(CX42="","",BZ42-SUM(CI42*CX42,CI43*CX43))</f>
        <v/>
      </c>
      <c r="DB42" s="520"/>
      <c r="DC42" s="520"/>
    </row>
    <row r="43" spans="2:107" ht="18.75" customHeight="1" thickBot="1">
      <c r="B43" s="452"/>
      <c r="C43" s="452"/>
      <c r="D43" s="452"/>
      <c r="E43" s="452"/>
      <c r="F43" s="452"/>
      <c r="G43" s="452"/>
      <c r="H43" s="452"/>
      <c r="I43" s="452"/>
      <c r="J43" s="452"/>
      <c r="K43" s="452"/>
      <c r="L43" s="452"/>
      <c r="M43" s="452"/>
      <c r="N43" s="452"/>
      <c r="O43" s="452"/>
      <c r="P43" s="452"/>
      <c r="Q43" s="452"/>
      <c r="R43" s="452"/>
      <c r="S43" s="452"/>
      <c r="T43" s="452"/>
      <c r="U43" s="79"/>
      <c r="V43" s="79"/>
      <c r="W43" s="452"/>
      <c r="X43" s="826"/>
      <c r="Y43" s="827"/>
      <c r="Z43" s="827"/>
      <c r="AA43" s="827"/>
      <c r="AB43" s="827"/>
      <c r="AC43" s="827"/>
      <c r="AD43" s="827"/>
      <c r="AE43" s="827"/>
      <c r="AF43" s="827"/>
      <c r="AG43" s="827"/>
      <c r="AH43" s="827"/>
      <c r="AI43" s="827"/>
      <c r="AJ43" s="827"/>
      <c r="AK43" s="827"/>
      <c r="AL43" s="827"/>
      <c r="AM43" s="827"/>
      <c r="AN43" s="827"/>
      <c r="AO43" s="827"/>
      <c r="BV43" s="500"/>
      <c r="BW43" s="501"/>
      <c r="BX43" s="501"/>
      <c r="BY43" s="501"/>
      <c r="BZ43" s="34"/>
      <c r="CA43" s="34"/>
      <c r="CB43" s="34"/>
      <c r="CC43" s="34"/>
      <c r="CD43" s="34"/>
      <c r="CE43" s="34"/>
      <c r="CF43" s="34"/>
      <c r="CG43" s="34"/>
      <c r="CH43" s="34"/>
      <c r="CI43" s="519" t="str">
        <f>IF(F299="","",F299)</f>
        <v/>
      </c>
      <c r="CJ43" s="520"/>
      <c r="CK43" s="520"/>
      <c r="CL43" s="527" t="str">
        <f>IF(CI43="","",N299)</f>
        <v/>
      </c>
      <c r="CM43" s="528"/>
      <c r="CN43" s="528"/>
      <c r="CO43" s="528"/>
      <c r="CP43" s="528"/>
      <c r="CQ43" s="528"/>
      <c r="CR43" s="528"/>
      <c r="CS43" s="528"/>
      <c r="CT43" s="528"/>
      <c r="CU43" s="528"/>
      <c r="CV43" s="528"/>
      <c r="CW43" s="529"/>
      <c r="CX43" s="523"/>
      <c r="CY43" s="524"/>
      <c r="CZ43" s="499"/>
      <c r="DA43" s="513"/>
      <c r="DB43" s="514"/>
      <c r="DC43" s="515"/>
    </row>
    <row r="44" spans="2:107" ht="18.75" customHeight="1">
      <c r="B44" s="441"/>
      <c r="C44" s="442"/>
      <c r="D44" s="442"/>
      <c r="E44" s="442"/>
      <c r="F44" s="442"/>
      <c r="G44" s="442"/>
      <c r="H44" s="442"/>
      <c r="I44" s="442"/>
      <c r="J44" s="442"/>
      <c r="K44" s="442"/>
      <c r="L44" s="442"/>
      <c r="M44" s="442"/>
      <c r="N44" s="442"/>
      <c r="O44" s="442"/>
      <c r="P44" s="442"/>
      <c r="Q44" s="442"/>
      <c r="R44" s="442"/>
      <c r="S44" s="442"/>
      <c r="T44" s="443"/>
      <c r="U44" s="79"/>
      <c r="V44" s="79"/>
      <c r="W44" s="440"/>
      <c r="X44" s="830"/>
      <c r="Y44" s="831"/>
      <c r="Z44" s="831"/>
      <c r="AA44" s="831"/>
      <c r="AB44" s="831"/>
      <c r="AC44" s="831"/>
      <c r="AD44" s="831"/>
      <c r="AE44" s="831"/>
      <c r="AF44" s="831"/>
      <c r="AG44" s="831"/>
      <c r="AH44" s="831"/>
      <c r="AI44" s="831"/>
      <c r="AJ44" s="831"/>
      <c r="AK44" s="831"/>
      <c r="AL44" s="831"/>
      <c r="AM44" s="831"/>
      <c r="AN44" s="831"/>
      <c r="AO44" s="832"/>
      <c r="BV44" s="511" t="s">
        <v>901</v>
      </c>
      <c r="BW44" s="512"/>
      <c r="BX44" s="512"/>
      <c r="BY44" s="512"/>
      <c r="BZ44" s="519" t="str">
        <f>K392</f>
        <v/>
      </c>
      <c r="CA44" s="520"/>
      <c r="CB44" s="520"/>
      <c r="CF44" s="12" t="s">
        <v>914</v>
      </c>
      <c r="CI44" s="12" t="s">
        <v>915</v>
      </c>
      <c r="CL44" s="12" t="s">
        <v>916</v>
      </c>
      <c r="CO44" s="12" t="s">
        <v>918</v>
      </c>
      <c r="CR44" s="12" t="s">
        <v>917</v>
      </c>
      <c r="CW44" s="12" t="s">
        <v>919</v>
      </c>
      <c r="DA44" s="519" t="str">
        <f>IF(BZ44="","",BZ44-CW45)</f>
        <v/>
      </c>
      <c r="DB44" s="520"/>
      <c r="DC44" s="520"/>
    </row>
    <row r="45" spans="2:107" ht="18.75" customHeight="1">
      <c r="B45" s="441"/>
      <c r="C45" s="442"/>
      <c r="D45" s="442"/>
      <c r="E45" s="442"/>
      <c r="F45" s="442"/>
      <c r="G45" s="442"/>
      <c r="H45" s="442"/>
      <c r="I45" s="442"/>
      <c r="J45" s="442"/>
      <c r="K45" s="442"/>
      <c r="L45" s="442"/>
      <c r="M45" s="442"/>
      <c r="N45" s="442"/>
      <c r="O45" s="442"/>
      <c r="P45" s="442"/>
      <c r="Q45" s="442"/>
      <c r="R45" s="442"/>
      <c r="S45" s="442"/>
      <c r="T45" s="443"/>
      <c r="U45" s="79"/>
      <c r="V45" s="79"/>
      <c r="W45" s="441"/>
      <c r="X45" s="835"/>
      <c r="Y45" s="836"/>
      <c r="Z45" s="836"/>
      <c r="AA45" s="836"/>
      <c r="AB45" s="836"/>
      <c r="AC45" s="836"/>
      <c r="AD45" s="836"/>
      <c r="AE45" s="836"/>
      <c r="AF45" s="836"/>
      <c r="AG45" s="836"/>
      <c r="AH45" s="836"/>
      <c r="AI45" s="836"/>
      <c r="AJ45" s="836"/>
      <c r="AK45" s="836"/>
      <c r="AL45" s="836"/>
      <c r="AM45" s="836"/>
      <c r="AN45" s="836"/>
      <c r="AO45" s="837"/>
      <c r="BV45" s="500"/>
      <c r="BW45" s="501"/>
      <c r="BX45" s="501"/>
      <c r="BY45" s="501"/>
      <c r="BZ45" s="498"/>
      <c r="CA45" s="502"/>
      <c r="CB45" s="502"/>
      <c r="CC45" s="34"/>
      <c r="CD45" s="34"/>
      <c r="CE45" s="34"/>
      <c r="CF45" s="519" t="str">
        <f>F301</f>
        <v/>
      </c>
      <c r="CG45" s="520"/>
      <c r="CH45" s="520"/>
      <c r="CI45" s="519" t="str">
        <f>F302</f>
        <v/>
      </c>
      <c r="CJ45" s="520"/>
      <c r="CK45" s="520"/>
      <c r="CL45" s="519" t="str">
        <f>F303</f>
        <v/>
      </c>
      <c r="CM45" s="520"/>
      <c r="CN45" s="520"/>
      <c r="CO45" s="519" t="str">
        <f>F304</f>
        <v/>
      </c>
      <c r="CP45" s="520"/>
      <c r="CQ45" s="520"/>
      <c r="CR45" s="519" t="str">
        <f>IF(F305="","",F305)</f>
        <v/>
      </c>
      <c r="CS45" s="520"/>
      <c r="CT45" s="520"/>
      <c r="CU45" s="34"/>
      <c r="CV45" s="34"/>
      <c r="CW45" s="519"/>
      <c r="CX45" s="520"/>
      <c r="CY45" s="520"/>
      <c r="CZ45" s="34"/>
      <c r="DA45" s="34"/>
      <c r="DB45" s="34"/>
      <c r="DC45" s="34"/>
    </row>
    <row r="46" spans="2:107" ht="18.75" customHeight="1" thickBot="1">
      <c r="B46" s="444"/>
      <c r="C46" s="445"/>
      <c r="D46" s="445"/>
      <c r="E46" s="445"/>
      <c r="F46" s="445"/>
      <c r="G46" s="445"/>
      <c r="H46" s="446"/>
      <c r="I46" s="449"/>
      <c r="J46" s="450"/>
      <c r="K46" s="450"/>
      <c r="L46" s="450"/>
      <c r="M46" s="445"/>
      <c r="N46" s="446"/>
      <c r="O46" s="446"/>
      <c r="P46" s="446"/>
      <c r="Q46" s="445"/>
      <c r="R46" s="445"/>
      <c r="S46" s="447"/>
      <c r="T46" s="448"/>
      <c r="W46" s="444"/>
      <c r="X46" s="838"/>
      <c r="Y46" s="839"/>
      <c r="Z46" s="839"/>
      <c r="AA46" s="839"/>
      <c r="AB46" s="839"/>
      <c r="AC46" s="839"/>
      <c r="AD46" s="839"/>
      <c r="AE46" s="839"/>
      <c r="AF46" s="839"/>
      <c r="AG46" s="839"/>
      <c r="AH46" s="839"/>
      <c r="AI46" s="839"/>
      <c r="AJ46" s="839"/>
      <c r="AK46" s="839"/>
      <c r="AL46" s="839"/>
      <c r="AM46" s="839"/>
      <c r="AN46" s="839"/>
      <c r="AO46" s="840"/>
      <c r="BV46" s="511" t="s">
        <v>902</v>
      </c>
      <c r="BW46" s="512"/>
      <c r="BX46" s="512"/>
      <c r="BY46" s="512"/>
      <c r="BZ46" s="519" t="str">
        <f>K393</f>
        <v/>
      </c>
      <c r="CA46" s="520"/>
      <c r="CB46" s="520"/>
      <c r="CI46" s="519" t="str">
        <f>IF(F310="","",F310)</f>
        <v/>
      </c>
      <c r="CJ46" s="520"/>
      <c r="CK46" s="520"/>
      <c r="CL46" s="527" t="str">
        <f>IF(CI46="","",N310)</f>
        <v/>
      </c>
      <c r="CM46" s="528"/>
      <c r="CN46" s="528"/>
      <c r="CO46" s="528"/>
      <c r="CP46" s="528"/>
      <c r="CQ46" s="528"/>
      <c r="CR46" s="528"/>
      <c r="CS46" s="528"/>
      <c r="CT46" s="528"/>
      <c r="CU46" s="528"/>
      <c r="CV46" s="528"/>
      <c r="CW46" s="529"/>
      <c r="CX46" s="523"/>
      <c r="CY46" s="524"/>
      <c r="DA46" s="519" t="str">
        <f>IF(CX46="","",BZ46-SUM(CI46*CX46,CI47*CX47))</f>
        <v/>
      </c>
      <c r="DB46" s="520"/>
      <c r="DC46" s="520"/>
    </row>
    <row r="47" spans="2:107" ht="18.75" customHeight="1">
      <c r="B47" s="11" t="s">
        <v>104</v>
      </c>
      <c r="S47" s="632">
        <f>SUM(S1,1)</f>
        <v>2</v>
      </c>
      <c r="T47" s="633"/>
      <c r="W47" s="74" t="s">
        <v>96</v>
      </c>
      <c r="X47" s="76"/>
      <c r="Y47" s="77"/>
      <c r="Z47" s="77"/>
      <c r="AA47" s="77"/>
      <c r="AB47" s="77"/>
      <c r="AC47" s="77"/>
      <c r="AD47" s="77"/>
      <c r="AE47" s="77"/>
      <c r="AF47" s="77"/>
      <c r="AG47" s="77"/>
      <c r="AH47" s="77"/>
      <c r="AI47" s="77"/>
      <c r="AJ47" s="77"/>
      <c r="AK47" s="77"/>
      <c r="AL47" s="77"/>
      <c r="AM47" s="77"/>
      <c r="AN47" s="77"/>
      <c r="AO47" s="77"/>
      <c r="BV47" s="500"/>
      <c r="BW47" s="501"/>
      <c r="BX47" s="501"/>
      <c r="BY47" s="501"/>
      <c r="BZ47" s="34"/>
      <c r="CA47" s="34"/>
      <c r="CB47" s="34"/>
      <c r="CC47" s="34"/>
      <c r="CD47" s="34"/>
      <c r="CE47" s="34"/>
      <c r="CF47" s="34"/>
      <c r="CG47" s="34"/>
      <c r="CH47" s="34"/>
      <c r="CI47" s="519" t="str">
        <f>IF(F311="","",F311)</f>
        <v/>
      </c>
      <c r="CJ47" s="520"/>
      <c r="CK47" s="520"/>
      <c r="CL47" s="527" t="str">
        <f>IF(CI47="","",N311)</f>
        <v/>
      </c>
      <c r="CM47" s="528"/>
      <c r="CN47" s="528"/>
      <c r="CO47" s="528"/>
      <c r="CP47" s="528"/>
      <c r="CQ47" s="528"/>
      <c r="CR47" s="528"/>
      <c r="CS47" s="528"/>
      <c r="CT47" s="528"/>
      <c r="CU47" s="528"/>
      <c r="CV47" s="528"/>
      <c r="CW47" s="529"/>
      <c r="CX47" s="523"/>
      <c r="CY47" s="524"/>
      <c r="CZ47" s="34"/>
      <c r="DA47" s="34"/>
      <c r="DB47" s="34"/>
      <c r="DC47" s="34"/>
    </row>
    <row r="48" spans="2:107" ht="18.75" customHeight="1" thickBot="1">
      <c r="B48" s="11" t="s">
        <v>87</v>
      </c>
      <c r="W48" s="75" t="s">
        <v>97</v>
      </c>
      <c r="X48" s="78"/>
      <c r="Y48" s="74" t="s">
        <v>98</v>
      </c>
      <c r="Z48" s="77"/>
      <c r="AA48" s="77"/>
      <c r="AB48" s="77"/>
      <c r="AC48" s="77"/>
      <c r="AD48" s="77"/>
      <c r="AE48" s="77"/>
      <c r="AF48" s="77"/>
      <c r="AG48" s="77"/>
      <c r="AH48" s="77"/>
      <c r="AI48" s="77"/>
      <c r="AJ48" s="77"/>
      <c r="AK48" s="77"/>
      <c r="AL48" s="77"/>
      <c r="AM48" s="77"/>
      <c r="AN48" s="77"/>
      <c r="AO48" s="77"/>
      <c r="BV48" s="511" t="s">
        <v>903</v>
      </c>
      <c r="BW48" s="512"/>
      <c r="BX48" s="512"/>
      <c r="BY48" s="512"/>
      <c r="BZ48" s="519" t="str">
        <f>K394</f>
        <v/>
      </c>
      <c r="CA48" s="520"/>
      <c r="CB48" s="520"/>
      <c r="DA48" s="519" t="str">
        <f>BZ48</f>
        <v/>
      </c>
      <c r="DB48" s="520"/>
      <c r="DC48" s="520"/>
    </row>
    <row r="49" spans="2:107" ht="18.75" customHeight="1" thickBot="1">
      <c r="B49" s="14" t="s">
        <v>38</v>
      </c>
      <c r="C49" s="15"/>
      <c r="D49" s="15"/>
      <c r="E49" s="15"/>
      <c r="F49" s="16"/>
      <c r="G49" s="17" t="s">
        <v>39</v>
      </c>
      <c r="H49" s="15"/>
      <c r="I49" s="15"/>
      <c r="J49" s="15"/>
      <c r="K49" s="15"/>
      <c r="L49" s="15"/>
      <c r="M49" s="15"/>
      <c r="N49" s="15"/>
      <c r="O49" s="15"/>
      <c r="P49" s="15"/>
      <c r="Q49" s="15"/>
      <c r="R49" s="15"/>
      <c r="S49" s="15"/>
      <c r="T49" s="18"/>
      <c r="X49" s="774" t="s">
        <v>103</v>
      </c>
      <c r="Y49" s="775"/>
      <c r="Z49" s="775"/>
      <c r="AA49" s="775"/>
      <c r="AB49" s="775"/>
      <c r="AC49" s="775"/>
      <c r="AD49" s="775"/>
      <c r="AE49" s="775"/>
      <c r="AF49" s="775"/>
      <c r="AG49" s="775"/>
      <c r="AH49" s="775"/>
      <c r="AI49" s="775"/>
      <c r="AJ49" s="775"/>
      <c r="AK49" s="775"/>
      <c r="AL49" s="775"/>
      <c r="AM49" s="775"/>
      <c r="AN49" s="775"/>
      <c r="AO49" s="775"/>
      <c r="BV49" s="511" t="s">
        <v>904</v>
      </c>
      <c r="BW49" s="512"/>
      <c r="BX49" s="512"/>
      <c r="BY49" s="512"/>
      <c r="BZ49" s="519" t="str">
        <f>K395</f>
        <v/>
      </c>
      <c r="CA49" s="520"/>
      <c r="CB49" s="520"/>
      <c r="CI49" s="519" t="str">
        <f>IF(F333="","",F333)</f>
        <v/>
      </c>
      <c r="CJ49" s="520"/>
      <c r="CK49" s="520"/>
      <c r="CL49" s="527" t="str">
        <f>IF(CI49="","",N333)</f>
        <v/>
      </c>
      <c r="CM49" s="528"/>
      <c r="CN49" s="528"/>
      <c r="CO49" s="528"/>
      <c r="CP49" s="528"/>
      <c r="CQ49" s="528"/>
      <c r="CR49" s="528"/>
      <c r="CS49" s="528"/>
      <c r="CT49" s="528"/>
      <c r="CU49" s="528"/>
      <c r="CV49" s="528"/>
      <c r="CW49" s="529"/>
      <c r="CX49" s="523"/>
      <c r="CY49" s="524"/>
      <c r="DA49" s="519" t="str">
        <f>IF(CX49="","",BZ49-SUM(CI49*CX49,CI50*CX50))</f>
        <v/>
      </c>
      <c r="DB49" s="520"/>
      <c r="DC49" s="520"/>
    </row>
    <row r="50" spans="2:107" ht="18.75" customHeight="1">
      <c r="B50" s="19" t="s">
        <v>88</v>
      </c>
      <c r="C50" s="20"/>
      <c r="D50" s="20"/>
      <c r="E50" s="20"/>
      <c r="F50" s="21"/>
      <c r="G50" s="793"/>
      <c r="H50" s="794"/>
      <c r="I50" s="794"/>
      <c r="J50" s="794"/>
      <c r="K50" s="794"/>
      <c r="L50" s="795"/>
      <c r="M50" s="20" t="s">
        <v>48</v>
      </c>
      <c r="N50" s="20"/>
      <c r="O50" s="20"/>
      <c r="P50" s="20"/>
      <c r="Q50" s="20"/>
      <c r="R50" s="20"/>
      <c r="S50" s="20"/>
      <c r="T50" s="62"/>
      <c r="W50" s="13" t="s">
        <v>49</v>
      </c>
      <c r="X50" s="579" t="s">
        <v>584</v>
      </c>
      <c r="Y50" s="561"/>
      <c r="Z50" s="561"/>
      <c r="AA50" s="561"/>
      <c r="AB50" s="561"/>
      <c r="AC50" s="561"/>
      <c r="AD50" s="561"/>
      <c r="AE50" s="561"/>
      <c r="AF50" s="561"/>
      <c r="AG50" s="561"/>
      <c r="AH50" s="561"/>
      <c r="AI50" s="561"/>
      <c r="AJ50" s="561"/>
      <c r="AK50" s="561"/>
      <c r="AL50" s="561"/>
      <c r="AM50" s="561"/>
      <c r="AN50" s="561"/>
      <c r="AO50" s="561"/>
      <c r="BV50" s="500"/>
      <c r="BW50" s="501"/>
      <c r="BX50" s="501"/>
      <c r="BY50" s="501"/>
      <c r="BZ50" s="34"/>
      <c r="CA50" s="34"/>
      <c r="CB50" s="34"/>
      <c r="CC50" s="34"/>
      <c r="CD50" s="34"/>
      <c r="CE50" s="34"/>
      <c r="CF50" s="34"/>
      <c r="CG50" s="34"/>
      <c r="CH50" s="34"/>
      <c r="CI50" s="519" t="str">
        <f>IF(F334="","",F334)</f>
        <v/>
      </c>
      <c r="CJ50" s="520"/>
      <c r="CK50" s="520"/>
      <c r="CL50" s="527" t="str">
        <f>IF(CI50="","",N334)</f>
        <v/>
      </c>
      <c r="CM50" s="528"/>
      <c r="CN50" s="528"/>
      <c r="CO50" s="528"/>
      <c r="CP50" s="528"/>
      <c r="CQ50" s="528"/>
      <c r="CR50" s="528"/>
      <c r="CS50" s="528"/>
      <c r="CT50" s="528"/>
      <c r="CU50" s="528"/>
      <c r="CV50" s="528"/>
      <c r="CW50" s="529"/>
      <c r="CX50" s="523"/>
      <c r="CY50" s="524"/>
      <c r="CZ50" s="34"/>
      <c r="DA50" s="34"/>
      <c r="DB50" s="34"/>
      <c r="DC50" s="34"/>
    </row>
    <row r="51" spans="2:107" ht="18.75" customHeight="1">
      <c r="B51" s="22" t="s">
        <v>89</v>
      </c>
      <c r="C51" s="23"/>
      <c r="D51" s="23"/>
      <c r="E51" s="23"/>
      <c r="F51" s="24"/>
      <c r="G51" s="582" t="str">
        <f>IF(F252="","",F252)</f>
        <v/>
      </c>
      <c r="H51" s="742"/>
      <c r="I51" s="742"/>
      <c r="J51" s="742"/>
      <c r="K51" s="742"/>
      <c r="L51" s="743"/>
      <c r="M51" s="23"/>
      <c r="N51" s="23"/>
      <c r="O51" s="23"/>
      <c r="P51" s="23"/>
      <c r="Q51" s="23"/>
      <c r="R51" s="23"/>
      <c r="S51" s="23"/>
      <c r="T51" s="25"/>
      <c r="X51" s="579" t="s">
        <v>585</v>
      </c>
      <c r="Y51" s="561"/>
      <c r="Z51" s="561"/>
      <c r="AA51" s="561"/>
      <c r="AB51" s="561"/>
      <c r="AC51" s="561"/>
      <c r="AD51" s="561"/>
      <c r="AE51" s="561"/>
      <c r="AF51" s="561"/>
      <c r="AG51" s="561"/>
      <c r="AH51" s="561"/>
      <c r="AI51" s="561"/>
      <c r="AJ51" s="561"/>
      <c r="AK51" s="561"/>
      <c r="AL51" s="561"/>
      <c r="AM51" s="561"/>
      <c r="AN51" s="561"/>
      <c r="AO51" s="561"/>
      <c r="BV51" s="511" t="s">
        <v>905</v>
      </c>
      <c r="BW51" s="512"/>
      <c r="BX51" s="512"/>
      <c r="BY51" s="512"/>
      <c r="BZ51" s="519" t="str">
        <f>K396</f>
        <v/>
      </c>
      <c r="CA51" s="520"/>
      <c r="CB51" s="520"/>
      <c r="CI51" s="519" t="str">
        <f>IF(F337="","",F337)</f>
        <v/>
      </c>
      <c r="CJ51" s="520"/>
      <c r="CK51" s="520"/>
      <c r="CL51" s="527" t="str">
        <f>IF(CI51="","",N337)</f>
        <v/>
      </c>
      <c r="CM51" s="528"/>
      <c r="CN51" s="528"/>
      <c r="CO51" s="528"/>
      <c r="CP51" s="528"/>
      <c r="CQ51" s="528"/>
      <c r="CR51" s="528"/>
      <c r="CS51" s="528"/>
      <c r="CT51" s="528"/>
      <c r="CU51" s="528"/>
      <c r="CV51" s="528"/>
      <c r="CW51" s="529"/>
      <c r="CX51" s="523"/>
      <c r="CY51" s="524"/>
      <c r="DA51" s="519" t="str">
        <f>IF(CX51="","",BZ51-SUM(CI51*CX51,CI52*CX52))</f>
        <v/>
      </c>
      <c r="DB51" s="520"/>
      <c r="DC51" s="520"/>
    </row>
    <row r="52" spans="2:107" ht="18.75" customHeight="1">
      <c r="B52" s="22" t="s">
        <v>90</v>
      </c>
      <c r="C52" s="23"/>
      <c r="D52" s="23"/>
      <c r="E52" s="23"/>
      <c r="F52" s="24"/>
      <c r="G52" s="582" t="str">
        <f>IF(F368="","",F368)</f>
        <v/>
      </c>
      <c r="H52" s="742"/>
      <c r="I52" s="742"/>
      <c r="J52" s="742"/>
      <c r="K52" s="742"/>
      <c r="L52" s="743"/>
      <c r="M52" s="23"/>
      <c r="N52" s="23"/>
      <c r="O52" s="23"/>
      <c r="P52" s="23"/>
      <c r="Q52" s="23"/>
      <c r="R52" s="23"/>
      <c r="S52" s="23"/>
      <c r="T52" s="25"/>
      <c r="X52" s="579" t="s">
        <v>586</v>
      </c>
      <c r="Y52" s="561"/>
      <c r="Z52" s="561"/>
      <c r="AA52" s="561"/>
      <c r="AB52" s="561"/>
      <c r="AC52" s="561"/>
      <c r="AD52" s="561"/>
      <c r="AE52" s="561"/>
      <c r="AF52" s="561"/>
      <c r="AG52" s="561"/>
      <c r="AH52" s="561"/>
      <c r="AI52" s="561"/>
      <c r="AJ52" s="561"/>
      <c r="AK52" s="561"/>
      <c r="AL52" s="561"/>
      <c r="AM52" s="561"/>
      <c r="AN52" s="561"/>
      <c r="AO52" s="561"/>
      <c r="BV52" s="500"/>
      <c r="BW52" s="501"/>
      <c r="BX52" s="501"/>
      <c r="BY52" s="501"/>
      <c r="BZ52" s="34"/>
      <c r="CA52" s="34"/>
      <c r="CB52" s="34"/>
      <c r="CC52" s="34"/>
      <c r="CD52" s="34"/>
      <c r="CE52" s="34"/>
      <c r="CF52" s="34"/>
      <c r="CG52" s="34"/>
      <c r="CH52" s="34"/>
      <c r="CI52" s="519" t="str">
        <f>IF(F338="","",F338)</f>
        <v/>
      </c>
      <c r="CJ52" s="520"/>
      <c r="CK52" s="520"/>
      <c r="CL52" s="527" t="str">
        <f>IF(CI52="","",N338)</f>
        <v/>
      </c>
      <c r="CM52" s="528"/>
      <c r="CN52" s="528"/>
      <c r="CO52" s="528"/>
      <c r="CP52" s="528"/>
      <c r="CQ52" s="528"/>
      <c r="CR52" s="528"/>
      <c r="CS52" s="528"/>
      <c r="CT52" s="528"/>
      <c r="CU52" s="528"/>
      <c r="CV52" s="528"/>
      <c r="CW52" s="529"/>
      <c r="CX52" s="523"/>
      <c r="CY52" s="524"/>
      <c r="CZ52" s="34"/>
      <c r="DA52" s="34"/>
      <c r="DB52" s="34"/>
      <c r="DC52" s="34"/>
    </row>
    <row r="53" spans="2:107" ht="18.75" customHeight="1">
      <c r="B53" s="22"/>
      <c r="C53" s="23" t="s">
        <v>92</v>
      </c>
      <c r="D53" s="23"/>
      <c r="E53" s="23"/>
      <c r="F53" s="24"/>
      <c r="G53" s="582" t="str">
        <f>IF(G377="","",G377)</f>
        <v/>
      </c>
      <c r="H53" s="742"/>
      <c r="I53" s="742"/>
      <c r="J53" s="742"/>
      <c r="K53" s="742"/>
      <c r="L53" s="743"/>
      <c r="M53" s="23"/>
      <c r="N53" s="23"/>
      <c r="O53" s="23"/>
      <c r="P53" s="23"/>
      <c r="Q53" s="300"/>
      <c r="R53" s="291"/>
      <c r="S53" s="291"/>
      <c r="T53" s="292"/>
      <c r="X53" s="796"/>
      <c r="Y53" s="797"/>
      <c r="Z53" s="797"/>
      <c r="AA53" s="797"/>
      <c r="AB53" s="797"/>
      <c r="AC53" s="797"/>
      <c r="AD53" s="797"/>
      <c r="AE53" s="797"/>
      <c r="AF53" s="797"/>
      <c r="AG53" s="797"/>
      <c r="AH53" s="797"/>
      <c r="AI53" s="797"/>
      <c r="AJ53" s="797"/>
      <c r="AK53" s="797"/>
      <c r="AL53" s="797"/>
      <c r="AM53" s="797"/>
      <c r="AN53" s="797"/>
      <c r="AO53" s="797"/>
      <c r="BV53" s="511" t="s">
        <v>906</v>
      </c>
      <c r="BW53" s="512"/>
      <c r="BX53" s="512"/>
      <c r="BY53" s="512"/>
      <c r="BZ53" s="519" t="str">
        <f>K397</f>
        <v/>
      </c>
      <c r="CA53" s="520"/>
      <c r="CB53" s="520"/>
      <c r="CI53" s="519" t="str">
        <f>IF(F343="","",F343)</f>
        <v/>
      </c>
      <c r="CJ53" s="520"/>
      <c r="CK53" s="520"/>
      <c r="CL53" s="527" t="str">
        <f>IF(CI53="","",N343)</f>
        <v/>
      </c>
      <c r="CM53" s="528"/>
      <c r="CN53" s="528"/>
      <c r="CO53" s="528"/>
      <c r="CP53" s="528"/>
      <c r="CQ53" s="528"/>
      <c r="CR53" s="528"/>
      <c r="CS53" s="528"/>
      <c r="CT53" s="528"/>
      <c r="CU53" s="528"/>
      <c r="CV53" s="528"/>
      <c r="CW53" s="529"/>
      <c r="CX53" s="523"/>
      <c r="CY53" s="524"/>
      <c r="DA53" s="519" t="str">
        <f>IF(CX53="","",BZ53-SUM(CI53*CX53,CI54*CX54))</f>
        <v/>
      </c>
      <c r="DB53" s="520"/>
      <c r="DC53" s="520"/>
    </row>
    <row r="54" spans="2:107" ht="18.75" customHeight="1">
      <c r="B54" s="22" t="s">
        <v>91</v>
      </c>
      <c r="C54" s="23"/>
      <c r="D54" s="23"/>
      <c r="E54" s="23"/>
      <c r="F54" s="24"/>
      <c r="G54" s="582" t="str">
        <f>IF(OR(G18="",G19=""),"",G18-G19)</f>
        <v/>
      </c>
      <c r="H54" s="742"/>
      <c r="I54" s="742"/>
      <c r="J54" s="742"/>
      <c r="K54" s="742"/>
      <c r="L54" s="743"/>
      <c r="M54" s="23"/>
      <c r="N54" s="23"/>
      <c r="O54" s="23"/>
      <c r="P54" s="23"/>
      <c r="Q54" s="23"/>
      <c r="R54" s="23"/>
      <c r="S54" s="23"/>
      <c r="T54" s="25"/>
      <c r="X54" s="579" t="s">
        <v>587</v>
      </c>
      <c r="Y54" s="561"/>
      <c r="Z54" s="561"/>
      <c r="AA54" s="561"/>
      <c r="AB54" s="561"/>
      <c r="AC54" s="561"/>
      <c r="AD54" s="561"/>
      <c r="AE54" s="561"/>
      <c r="AF54" s="561"/>
      <c r="AG54" s="561"/>
      <c r="AH54" s="561"/>
      <c r="AI54" s="561"/>
      <c r="AJ54" s="561"/>
      <c r="AK54" s="561"/>
      <c r="AL54" s="561"/>
      <c r="AM54" s="561"/>
      <c r="AN54" s="561"/>
      <c r="AO54" s="561"/>
      <c r="BV54" s="500"/>
      <c r="BW54" s="501"/>
      <c r="BX54" s="501"/>
      <c r="BY54" s="501"/>
      <c r="BZ54" s="34"/>
      <c r="CA54" s="34"/>
      <c r="CB54" s="34"/>
      <c r="CC54" s="34"/>
      <c r="CD54" s="34"/>
      <c r="CE54" s="34"/>
      <c r="CF54" s="34"/>
      <c r="CG54" s="34"/>
      <c r="CH54" s="34"/>
      <c r="CI54" s="519" t="str">
        <f>IF(F344="","",F344)</f>
        <v/>
      </c>
      <c r="CJ54" s="520"/>
      <c r="CK54" s="520"/>
      <c r="CL54" s="527" t="str">
        <f>IF(CI54="","",N344)</f>
        <v/>
      </c>
      <c r="CM54" s="528"/>
      <c r="CN54" s="528"/>
      <c r="CO54" s="528"/>
      <c r="CP54" s="528"/>
      <c r="CQ54" s="528"/>
      <c r="CR54" s="528"/>
      <c r="CS54" s="528"/>
      <c r="CT54" s="528"/>
      <c r="CU54" s="528"/>
      <c r="CV54" s="528"/>
      <c r="CW54" s="529"/>
      <c r="CX54" s="523"/>
      <c r="CY54" s="524"/>
      <c r="CZ54" s="34"/>
      <c r="DA54" s="34"/>
      <c r="DB54" s="34"/>
      <c r="DC54" s="34"/>
    </row>
    <row r="55" spans="2:107" ht="18.75" customHeight="1">
      <c r="B55" s="22"/>
      <c r="C55" s="23" t="s">
        <v>93</v>
      </c>
      <c r="D55" s="23"/>
      <c r="E55" s="23"/>
      <c r="F55" s="24"/>
      <c r="G55" s="582" t="str">
        <f>IF(OR(G53="",G54=""),"",SUM(G53:L54))</f>
        <v/>
      </c>
      <c r="H55" s="742"/>
      <c r="I55" s="742"/>
      <c r="J55" s="742"/>
      <c r="K55" s="742"/>
      <c r="L55" s="743"/>
      <c r="M55" s="23"/>
      <c r="N55" s="23"/>
      <c r="O55" s="23"/>
      <c r="P55" s="23"/>
      <c r="Q55" s="23"/>
      <c r="R55" s="23"/>
      <c r="S55" s="23"/>
      <c r="T55" s="25"/>
      <c r="X55" s="579" t="s">
        <v>835</v>
      </c>
      <c r="Y55" s="561"/>
      <c r="Z55" s="561"/>
      <c r="AA55" s="561"/>
      <c r="AB55" s="561"/>
      <c r="AC55" s="561"/>
      <c r="AD55" s="561"/>
      <c r="AE55" s="561"/>
      <c r="AF55" s="561"/>
      <c r="AG55" s="561"/>
      <c r="AH55" s="561"/>
      <c r="AI55" s="561"/>
      <c r="AJ55" s="561"/>
      <c r="AK55" s="561"/>
      <c r="AL55" s="561"/>
      <c r="AM55" s="561"/>
      <c r="AN55" s="561"/>
      <c r="AO55" s="561"/>
      <c r="BV55" s="511" t="s">
        <v>907</v>
      </c>
      <c r="BW55" s="512"/>
      <c r="BX55" s="512"/>
      <c r="BY55" s="512"/>
      <c r="BZ55" s="519" t="str">
        <f>K398</f>
        <v/>
      </c>
      <c r="CA55" s="520"/>
      <c r="CB55" s="520"/>
      <c r="CI55" s="519" t="str">
        <f>IF(F349="","",F349)</f>
        <v/>
      </c>
      <c r="CJ55" s="520"/>
      <c r="CK55" s="520"/>
      <c r="CL55" s="527" t="str">
        <f>IF(CI55="","",N349)</f>
        <v/>
      </c>
      <c r="CM55" s="528"/>
      <c r="CN55" s="528"/>
      <c r="CO55" s="528"/>
      <c r="CP55" s="528"/>
      <c r="CQ55" s="528"/>
      <c r="CR55" s="528"/>
      <c r="CS55" s="528"/>
      <c r="CT55" s="528"/>
      <c r="CU55" s="528"/>
      <c r="CV55" s="528"/>
      <c r="CW55" s="529"/>
      <c r="CX55" s="523"/>
      <c r="CY55" s="524"/>
      <c r="DA55" s="519" t="str">
        <f>IF(CX55="","",BZ55-SUM(CI55*CX55,CI56*CX56))</f>
        <v/>
      </c>
      <c r="DB55" s="520"/>
      <c r="DC55" s="520"/>
    </row>
    <row r="56" spans="2:107" ht="18.75" customHeight="1" thickBot="1">
      <c r="B56" s="63" t="s">
        <v>94</v>
      </c>
      <c r="C56" s="64"/>
      <c r="D56" s="64"/>
      <c r="E56" s="64"/>
      <c r="F56" s="65"/>
      <c r="G56" s="744"/>
      <c r="H56" s="745"/>
      <c r="I56" s="745"/>
      <c r="J56" s="745"/>
      <c r="K56" s="745"/>
      <c r="L56" s="746"/>
      <c r="M56" s="64" t="s">
        <v>48</v>
      </c>
      <c r="N56" s="64"/>
      <c r="O56" s="64"/>
      <c r="P56" s="64"/>
      <c r="Q56" s="298"/>
      <c r="R56" s="293"/>
      <c r="S56" s="293"/>
      <c r="T56" s="294"/>
      <c r="W56" s="13" t="s">
        <v>49</v>
      </c>
      <c r="X56" s="579" t="s">
        <v>827</v>
      </c>
      <c r="Y56" s="561"/>
      <c r="Z56" s="561"/>
      <c r="AA56" s="561"/>
      <c r="AB56" s="561"/>
      <c r="AC56" s="561"/>
      <c r="AD56" s="561"/>
      <c r="AE56" s="561"/>
      <c r="AF56" s="561"/>
      <c r="AG56" s="561"/>
      <c r="AH56" s="561"/>
      <c r="AI56" s="561"/>
      <c r="AJ56" s="561"/>
      <c r="AK56" s="561"/>
      <c r="AL56" s="561"/>
      <c r="AM56" s="561"/>
      <c r="AN56" s="561"/>
      <c r="AO56" s="561"/>
      <c r="BV56" s="500"/>
      <c r="BW56" s="501"/>
      <c r="BX56" s="501"/>
      <c r="BY56" s="501"/>
      <c r="BZ56" s="34"/>
      <c r="CA56" s="34"/>
      <c r="CB56" s="34"/>
      <c r="CC56" s="34"/>
      <c r="CD56" s="34"/>
      <c r="CE56" s="34"/>
      <c r="CF56" s="34"/>
      <c r="CG56" s="34"/>
      <c r="CH56" s="34"/>
      <c r="CI56" s="519" t="str">
        <f>IF(F350="","",F350)</f>
        <v/>
      </c>
      <c r="CJ56" s="520"/>
      <c r="CK56" s="520"/>
      <c r="CL56" s="527" t="str">
        <f>IF(CI56="","",N350)</f>
        <v/>
      </c>
      <c r="CM56" s="528"/>
      <c r="CN56" s="528"/>
      <c r="CO56" s="528"/>
      <c r="CP56" s="528"/>
      <c r="CQ56" s="528"/>
      <c r="CR56" s="528"/>
      <c r="CS56" s="528"/>
      <c r="CT56" s="528"/>
      <c r="CU56" s="528"/>
      <c r="CV56" s="528"/>
      <c r="CW56" s="529"/>
      <c r="CX56" s="523"/>
      <c r="CY56" s="524"/>
      <c r="CZ56" s="34"/>
      <c r="DA56" s="34"/>
      <c r="DB56" s="34"/>
      <c r="DC56" s="34"/>
    </row>
    <row r="57" spans="2:107" ht="18.75" customHeight="1">
      <c r="X57" s="579"/>
      <c r="Y57" s="561"/>
      <c r="Z57" s="561"/>
      <c r="AA57" s="561"/>
      <c r="AB57" s="561"/>
      <c r="AC57" s="561"/>
      <c r="AD57" s="561"/>
      <c r="AE57" s="561"/>
      <c r="AF57" s="561"/>
      <c r="AG57" s="561"/>
      <c r="AH57" s="561"/>
      <c r="AI57" s="561"/>
      <c r="AJ57" s="561"/>
      <c r="AK57" s="561"/>
      <c r="AL57" s="561"/>
      <c r="AM57" s="561"/>
      <c r="AN57" s="561"/>
      <c r="AO57" s="561"/>
      <c r="BV57" s="511" t="s">
        <v>908</v>
      </c>
      <c r="BW57" s="512"/>
      <c r="BX57" s="512"/>
      <c r="BY57" s="512"/>
      <c r="BZ57" s="519" t="str">
        <f>K399</f>
        <v/>
      </c>
      <c r="CA57" s="520"/>
      <c r="CB57" s="520"/>
      <c r="CI57" s="519" t="str">
        <f>IF(F354="","",F354)</f>
        <v/>
      </c>
      <c r="CJ57" s="520"/>
      <c r="CK57" s="520"/>
      <c r="CL57" s="527" t="str">
        <f>IF(CI57="","",N354)</f>
        <v/>
      </c>
      <c r="CM57" s="528"/>
      <c r="CN57" s="528"/>
      <c r="CO57" s="528"/>
      <c r="CP57" s="528"/>
      <c r="CQ57" s="528"/>
      <c r="CR57" s="528"/>
      <c r="CS57" s="528"/>
      <c r="CT57" s="528"/>
      <c r="CU57" s="528"/>
      <c r="CV57" s="528"/>
      <c r="CW57" s="529"/>
      <c r="CX57" s="523"/>
      <c r="CY57" s="524"/>
      <c r="DA57" s="519" t="str">
        <f>IF(CX57="","",BZ57-SUM(CI57*CX57,CI58*CX58))</f>
        <v/>
      </c>
      <c r="DB57" s="520"/>
      <c r="DC57" s="520"/>
    </row>
    <row r="58" spans="2:107" ht="18.75" customHeight="1" thickBot="1">
      <c r="B58" s="11" t="s">
        <v>115</v>
      </c>
      <c r="X58" s="579"/>
      <c r="Y58" s="561"/>
      <c r="Z58" s="561"/>
      <c r="AA58" s="561"/>
      <c r="AB58" s="561"/>
      <c r="AC58" s="561"/>
      <c r="AD58" s="561"/>
      <c r="AE58" s="561"/>
      <c r="AF58" s="561"/>
      <c r="AG58" s="561"/>
      <c r="AH58" s="561"/>
      <c r="AI58" s="561"/>
      <c r="AJ58" s="561"/>
      <c r="AK58" s="561"/>
      <c r="AL58" s="561"/>
      <c r="AM58" s="561"/>
      <c r="AN58" s="561"/>
      <c r="AO58" s="561"/>
      <c r="BV58" s="500"/>
      <c r="BW58" s="501"/>
      <c r="BX58" s="501"/>
      <c r="BY58" s="501"/>
      <c r="BZ58" s="34"/>
      <c r="CA58" s="34"/>
      <c r="CB58" s="34"/>
      <c r="CC58" s="34"/>
      <c r="CD58" s="34"/>
      <c r="CE58" s="34"/>
      <c r="CF58" s="34"/>
      <c r="CG58" s="34"/>
      <c r="CH58" s="34"/>
      <c r="CI58" s="519" t="str">
        <f>IF(F355="","",F355)</f>
        <v/>
      </c>
      <c r="CJ58" s="520"/>
      <c r="CK58" s="520"/>
      <c r="CL58" s="527" t="str">
        <f>IF(CI58="","",N355)</f>
        <v/>
      </c>
      <c r="CM58" s="528"/>
      <c r="CN58" s="528"/>
      <c r="CO58" s="528"/>
      <c r="CP58" s="528"/>
      <c r="CQ58" s="528"/>
      <c r="CR58" s="528"/>
      <c r="CS58" s="528"/>
      <c r="CT58" s="528"/>
      <c r="CU58" s="528"/>
      <c r="CV58" s="528"/>
      <c r="CW58" s="529"/>
      <c r="CX58" s="523"/>
      <c r="CY58" s="524"/>
      <c r="CZ58" s="34"/>
      <c r="DA58" s="34"/>
      <c r="DB58" s="34"/>
      <c r="DC58" s="34"/>
    </row>
    <row r="59" spans="2:107" ht="18.75" customHeight="1" thickBot="1">
      <c r="B59" s="14" t="s">
        <v>38</v>
      </c>
      <c r="C59" s="15"/>
      <c r="D59" s="15"/>
      <c r="E59" s="15"/>
      <c r="F59" s="16"/>
      <c r="G59" s="17" t="s">
        <v>39</v>
      </c>
      <c r="H59" s="15"/>
      <c r="I59" s="15"/>
      <c r="J59" s="15"/>
      <c r="K59" s="15"/>
      <c r="L59" s="15"/>
      <c r="M59" s="15"/>
      <c r="N59" s="15"/>
      <c r="O59" s="15"/>
      <c r="P59" s="15"/>
      <c r="Q59" s="15"/>
      <c r="R59" s="15"/>
      <c r="S59" s="15"/>
      <c r="T59" s="18"/>
      <c r="X59" s="579"/>
      <c r="Y59" s="561"/>
      <c r="Z59" s="561"/>
      <c r="AA59" s="561"/>
      <c r="AB59" s="561"/>
      <c r="AC59" s="561"/>
      <c r="AD59" s="561"/>
      <c r="AE59" s="561"/>
      <c r="AF59" s="561"/>
      <c r="AG59" s="561"/>
      <c r="AH59" s="561"/>
      <c r="AI59" s="561"/>
      <c r="AJ59" s="561"/>
      <c r="AK59" s="561"/>
      <c r="AL59" s="561"/>
      <c r="AM59" s="561"/>
      <c r="AN59" s="561"/>
      <c r="AO59" s="561"/>
      <c r="BV59" s="511" t="s">
        <v>909</v>
      </c>
      <c r="BW59" s="512"/>
      <c r="BX59" s="512"/>
      <c r="BY59" s="512"/>
      <c r="BZ59" s="519" t="str">
        <f>K400</f>
        <v/>
      </c>
      <c r="CA59" s="520"/>
      <c r="CB59" s="520"/>
      <c r="CI59" s="519" t="str">
        <f>IF(F357="","",F357)</f>
        <v/>
      </c>
      <c r="CJ59" s="520"/>
      <c r="CK59" s="520"/>
      <c r="CL59" s="527" t="str">
        <f>IF(CI59="","",N357)</f>
        <v/>
      </c>
      <c r="CM59" s="528"/>
      <c r="CN59" s="528"/>
      <c r="CO59" s="528"/>
      <c r="CP59" s="528"/>
      <c r="CQ59" s="528"/>
      <c r="CR59" s="528"/>
      <c r="CS59" s="528"/>
      <c r="CT59" s="528"/>
      <c r="CU59" s="528"/>
      <c r="CV59" s="528"/>
      <c r="CW59" s="529"/>
      <c r="CX59" s="523"/>
      <c r="CY59" s="524"/>
      <c r="DA59" s="519" t="str">
        <f>IF(CX59="","",BZ59-SUM(CI59*CX59,CI60*CX60,CI61*CX61,CI62*CX62))</f>
        <v/>
      </c>
      <c r="DB59" s="520"/>
      <c r="DC59" s="520"/>
    </row>
    <row r="60" spans="2:107" ht="18.75" customHeight="1">
      <c r="B60" s="26" t="s">
        <v>116</v>
      </c>
      <c r="C60" s="27"/>
      <c r="D60" s="27"/>
      <c r="E60" s="27"/>
      <c r="F60" s="28"/>
      <c r="G60" s="790"/>
      <c r="H60" s="791"/>
      <c r="I60" s="791"/>
      <c r="J60" s="791"/>
      <c r="K60" s="791"/>
      <c r="L60" s="792"/>
      <c r="M60" s="53"/>
      <c r="N60" s="53"/>
      <c r="O60" s="53"/>
      <c r="P60" s="53"/>
      <c r="Q60" s="776" t="str">
        <f>IF($G$60="","",VLOOKUP($G$60,$AT$8:$AU$9,2,FALSE))</f>
        <v/>
      </c>
      <c r="R60" s="777"/>
      <c r="S60" s="777"/>
      <c r="T60" s="778"/>
      <c r="W60" s="13" t="s">
        <v>49</v>
      </c>
      <c r="X60" s="579" t="s">
        <v>588</v>
      </c>
      <c r="Y60" s="561"/>
      <c r="Z60" s="561"/>
      <c r="AA60" s="561"/>
      <c r="AB60" s="561"/>
      <c r="AC60" s="561"/>
      <c r="AD60" s="561"/>
      <c r="AE60" s="561"/>
      <c r="AF60" s="561"/>
      <c r="AG60" s="561"/>
      <c r="AH60" s="561"/>
      <c r="AI60" s="561"/>
      <c r="AJ60" s="561"/>
      <c r="AK60" s="561"/>
      <c r="AL60" s="561"/>
      <c r="AM60" s="561"/>
      <c r="AN60" s="561"/>
      <c r="AO60" s="561"/>
      <c r="CI60" s="519" t="str">
        <f t="shared" ref="CI60:CI61" si="6">IF(F358="","",F358)</f>
        <v/>
      </c>
      <c r="CJ60" s="520"/>
      <c r="CK60" s="520"/>
      <c r="CL60" s="527" t="str">
        <f t="shared" ref="CL60:CL61" si="7">IF(CI60="","",N358)</f>
        <v/>
      </c>
      <c r="CM60" s="528"/>
      <c r="CN60" s="528"/>
      <c r="CO60" s="528"/>
      <c r="CP60" s="528"/>
      <c r="CQ60" s="528"/>
      <c r="CR60" s="528"/>
      <c r="CS60" s="528"/>
      <c r="CT60" s="528"/>
      <c r="CU60" s="528"/>
      <c r="CV60" s="528"/>
      <c r="CW60" s="529"/>
      <c r="CX60" s="523"/>
      <c r="CY60" s="524"/>
    </row>
    <row r="61" spans="2:107" ht="18.75" customHeight="1">
      <c r="B61" s="33"/>
      <c r="C61" s="34"/>
      <c r="D61" s="34"/>
      <c r="E61" s="34"/>
      <c r="F61" s="35"/>
      <c r="G61" s="750"/>
      <c r="H61" s="751"/>
      <c r="I61" s="751"/>
      <c r="J61" s="751"/>
      <c r="K61" s="751"/>
      <c r="L61" s="752"/>
      <c r="M61" s="54"/>
      <c r="N61" s="54"/>
      <c r="O61" s="54"/>
      <c r="P61" s="54"/>
      <c r="Q61" s="779" t="str">
        <f>IF(OR($G$60="",G60=AT8,G61=""),"",VLOOKUP($G$61,$AW$2:$AX$4,2,FALSE))</f>
        <v/>
      </c>
      <c r="R61" s="780"/>
      <c r="S61" s="780"/>
      <c r="T61" s="781"/>
      <c r="W61" s="13" t="s">
        <v>49</v>
      </c>
      <c r="X61" s="579" t="s">
        <v>589</v>
      </c>
      <c r="Y61" s="579"/>
      <c r="Z61" s="579"/>
      <c r="AA61" s="579"/>
      <c r="AB61" s="579"/>
      <c r="AC61" s="579"/>
      <c r="AD61" s="579"/>
      <c r="AE61" s="579"/>
      <c r="AF61" s="579"/>
      <c r="AG61" s="579"/>
      <c r="AH61" s="579"/>
      <c r="AI61" s="579"/>
      <c r="AJ61" s="579"/>
      <c r="AK61" s="579"/>
      <c r="AL61" s="579"/>
      <c r="AM61" s="579"/>
      <c r="AN61" s="579"/>
      <c r="AO61" s="579"/>
      <c r="BV61" s="34"/>
      <c r="BW61" s="34"/>
      <c r="BX61" s="34"/>
      <c r="BY61" s="34"/>
      <c r="CI61" s="519" t="str">
        <f t="shared" si="6"/>
        <v/>
      </c>
      <c r="CJ61" s="520"/>
      <c r="CK61" s="520"/>
      <c r="CL61" s="527" t="str">
        <f t="shared" si="7"/>
        <v/>
      </c>
      <c r="CM61" s="528"/>
      <c r="CN61" s="528"/>
      <c r="CO61" s="528"/>
      <c r="CP61" s="528"/>
      <c r="CQ61" s="528"/>
      <c r="CR61" s="528"/>
      <c r="CS61" s="528"/>
      <c r="CT61" s="528"/>
      <c r="CU61" s="528"/>
      <c r="CV61" s="528"/>
      <c r="CW61" s="529"/>
      <c r="CX61" s="523"/>
      <c r="CY61" s="524"/>
    </row>
    <row r="62" spans="2:107" ht="18.75" customHeight="1">
      <c r="B62" s="33"/>
      <c r="C62" s="34"/>
      <c r="D62" s="34"/>
      <c r="E62" s="34"/>
      <c r="F62" s="83" t="s">
        <v>108</v>
      </c>
      <c r="G62" s="84"/>
      <c r="H62" s="603"/>
      <c r="I62" s="604"/>
      <c r="J62" s="604"/>
      <c r="K62" s="729"/>
      <c r="L62" s="55" t="s">
        <v>109</v>
      </c>
      <c r="M62" s="782"/>
      <c r="N62" s="783"/>
      <c r="O62" s="784"/>
      <c r="P62" s="55" t="s">
        <v>110</v>
      </c>
      <c r="Q62" s="782"/>
      <c r="R62" s="783"/>
      <c r="S62" s="784"/>
      <c r="T62" s="85" t="str">
        <f>IF($G$62="","",VLOOKUP($G$62,$AT$8:$AU$9,2,FALSE))</f>
        <v/>
      </c>
      <c r="W62" s="13" t="s">
        <v>49</v>
      </c>
      <c r="X62" s="579" t="s">
        <v>828</v>
      </c>
      <c r="Y62" s="561"/>
      <c r="Z62" s="561"/>
      <c r="AA62" s="561"/>
      <c r="AB62" s="561"/>
      <c r="AC62" s="561"/>
      <c r="AD62" s="561"/>
      <c r="AE62" s="561"/>
      <c r="AF62" s="561"/>
      <c r="AG62" s="561"/>
      <c r="AH62" s="561"/>
      <c r="AI62" s="561"/>
      <c r="AJ62" s="561"/>
      <c r="AK62" s="561"/>
      <c r="AL62" s="561"/>
      <c r="AM62" s="561"/>
      <c r="AN62" s="561"/>
      <c r="AO62" s="561"/>
      <c r="BV62" s="505"/>
      <c r="BW62" s="506"/>
      <c r="BX62" s="506"/>
      <c r="BY62" s="506"/>
      <c r="BZ62" s="34"/>
      <c r="CA62" s="34"/>
      <c r="CB62" s="34"/>
      <c r="CC62" s="34"/>
      <c r="CD62" s="34"/>
      <c r="CE62" s="34"/>
      <c r="CF62" s="34"/>
      <c r="CG62" s="34"/>
      <c r="CH62" s="34"/>
      <c r="CI62" s="519" t="str">
        <f>IF(F360="","",F360)</f>
        <v/>
      </c>
      <c r="CJ62" s="520"/>
      <c r="CK62" s="520"/>
      <c r="CL62" s="527" t="str">
        <f>IF(CI62="","",N360)</f>
        <v/>
      </c>
      <c r="CM62" s="528"/>
      <c r="CN62" s="528"/>
      <c r="CO62" s="528"/>
      <c r="CP62" s="528"/>
      <c r="CQ62" s="528"/>
      <c r="CR62" s="528"/>
      <c r="CS62" s="528"/>
      <c r="CT62" s="528"/>
      <c r="CU62" s="528"/>
      <c r="CV62" s="528"/>
      <c r="CW62" s="529"/>
      <c r="CX62" s="523"/>
      <c r="CY62" s="524"/>
      <c r="CZ62" s="34"/>
      <c r="DA62" s="34"/>
      <c r="DB62" s="34"/>
      <c r="DC62" s="34"/>
    </row>
    <row r="63" spans="2:107" ht="18.75" customHeight="1">
      <c r="B63" s="33"/>
      <c r="C63" s="34"/>
      <c r="D63" s="34"/>
      <c r="E63" s="34"/>
      <c r="F63" s="83" t="s">
        <v>111</v>
      </c>
      <c r="G63" s="84"/>
      <c r="H63" s="603"/>
      <c r="I63" s="604"/>
      <c r="J63" s="604"/>
      <c r="K63" s="729"/>
      <c r="L63" s="55" t="s">
        <v>109</v>
      </c>
      <c r="M63" s="782"/>
      <c r="N63" s="783"/>
      <c r="O63" s="784"/>
      <c r="P63" s="55" t="s">
        <v>110</v>
      </c>
      <c r="Q63" s="782"/>
      <c r="R63" s="783"/>
      <c r="S63" s="784"/>
      <c r="T63" s="85" t="str">
        <f>IF($G$63="","",VLOOKUP($G$63,$AT$8:$AU$9,2,FALSE))</f>
        <v/>
      </c>
      <c r="W63" s="13" t="s">
        <v>49</v>
      </c>
      <c r="X63" s="579" t="s">
        <v>829</v>
      </c>
      <c r="Y63" s="561"/>
      <c r="Z63" s="561"/>
      <c r="AA63" s="561"/>
      <c r="AB63" s="561"/>
      <c r="AC63" s="561"/>
      <c r="AD63" s="561"/>
      <c r="AE63" s="561"/>
      <c r="AF63" s="561"/>
      <c r="AG63" s="561"/>
      <c r="AH63" s="561"/>
      <c r="AI63" s="561"/>
      <c r="AJ63" s="561"/>
      <c r="AK63" s="561"/>
      <c r="AL63" s="561"/>
      <c r="AM63" s="561"/>
      <c r="AN63" s="561"/>
      <c r="AO63" s="561"/>
      <c r="BV63" s="511" t="s">
        <v>910</v>
      </c>
      <c r="BW63" s="512"/>
      <c r="BX63" s="512"/>
      <c r="BY63" s="512"/>
      <c r="BZ63" s="519" t="str">
        <f>K401</f>
        <v/>
      </c>
      <c r="CA63" s="520"/>
      <c r="CB63" s="520"/>
      <c r="CI63" s="519" t="str">
        <f>IF(F366="","",F366)</f>
        <v/>
      </c>
      <c r="CJ63" s="520"/>
      <c r="CK63" s="520"/>
      <c r="CL63" s="527" t="str">
        <f>IF(CI63="","",N366)</f>
        <v/>
      </c>
      <c r="CM63" s="528"/>
      <c r="CN63" s="528"/>
      <c r="CO63" s="528"/>
      <c r="CP63" s="528"/>
      <c r="CQ63" s="528"/>
      <c r="CR63" s="528"/>
      <c r="CS63" s="528"/>
      <c r="CT63" s="528"/>
      <c r="CU63" s="528"/>
      <c r="CV63" s="528"/>
      <c r="CW63" s="529"/>
      <c r="CX63" s="523"/>
      <c r="CY63" s="524"/>
      <c r="DA63" s="519" t="str">
        <f>IF(CX63="","",BZ63-SUM(CI63*CX63,CI64*CX64))</f>
        <v/>
      </c>
      <c r="DB63" s="520"/>
      <c r="DC63" s="520"/>
    </row>
    <row r="64" spans="2:107" ht="18.75" customHeight="1">
      <c r="B64" s="33"/>
      <c r="C64" s="34"/>
      <c r="D64" s="34"/>
      <c r="E64" s="34"/>
      <c r="F64" s="83" t="s">
        <v>112</v>
      </c>
      <c r="G64" s="86"/>
      <c r="H64" s="598"/>
      <c r="I64" s="599"/>
      <c r="J64" s="599"/>
      <c r="K64" s="628"/>
      <c r="L64" s="57" t="s">
        <v>109</v>
      </c>
      <c r="M64" s="785"/>
      <c r="N64" s="786"/>
      <c r="O64" s="787"/>
      <c r="P64" s="57" t="s">
        <v>110</v>
      </c>
      <c r="Q64" s="785"/>
      <c r="R64" s="786"/>
      <c r="S64" s="787"/>
      <c r="T64" s="87" t="str">
        <f>IF($G$64="","",VLOOKUP($G$64,$AT$8:$AU$9,2,FALSE))</f>
        <v/>
      </c>
      <c r="W64" s="13" t="s">
        <v>49</v>
      </c>
      <c r="X64" s="579" t="s">
        <v>830</v>
      </c>
      <c r="Y64" s="561"/>
      <c r="Z64" s="561"/>
      <c r="AA64" s="561"/>
      <c r="AB64" s="561"/>
      <c r="AC64" s="561"/>
      <c r="AD64" s="561"/>
      <c r="AE64" s="561"/>
      <c r="AF64" s="561"/>
      <c r="AG64" s="561"/>
      <c r="AH64" s="561"/>
      <c r="AI64" s="561"/>
      <c r="AJ64" s="561"/>
      <c r="AK64" s="561"/>
      <c r="AL64" s="561"/>
      <c r="AM64" s="561"/>
      <c r="AN64" s="561"/>
      <c r="AO64" s="561"/>
      <c r="CI64" s="519" t="str">
        <f>IF(F367="","",F367)</f>
        <v/>
      </c>
      <c r="CJ64" s="520"/>
      <c r="CK64" s="520"/>
      <c r="CL64" s="527" t="str">
        <f>IF(CI64="","",N367)</f>
        <v/>
      </c>
      <c r="CM64" s="528"/>
      <c r="CN64" s="528"/>
      <c r="CO64" s="528"/>
      <c r="CP64" s="528"/>
      <c r="CQ64" s="528"/>
      <c r="CR64" s="528"/>
      <c r="CS64" s="528"/>
      <c r="CT64" s="528"/>
      <c r="CU64" s="528"/>
      <c r="CV64" s="528"/>
      <c r="CW64" s="529"/>
      <c r="CX64" s="523"/>
      <c r="CY64" s="524"/>
      <c r="CZ64" s="34"/>
      <c r="DA64" s="34"/>
      <c r="DB64" s="34"/>
      <c r="DC64" s="34"/>
    </row>
    <row r="65" spans="2:107" ht="18.75" customHeight="1">
      <c r="B65" s="33"/>
      <c r="C65" s="34"/>
      <c r="D65" s="34"/>
      <c r="E65" s="34"/>
      <c r="F65" s="83" t="s">
        <v>108</v>
      </c>
      <c r="G65" s="765"/>
      <c r="H65" s="766"/>
      <c r="I65" s="766"/>
      <c r="J65" s="766"/>
      <c r="K65" s="767"/>
      <c r="L65" s="89" t="s">
        <v>117</v>
      </c>
      <c r="M65" s="53"/>
      <c r="N65" s="53"/>
      <c r="O65" s="53"/>
      <c r="P65" s="53"/>
      <c r="Q65" s="53"/>
      <c r="R65" s="53"/>
      <c r="S65" s="53"/>
      <c r="T65" s="58"/>
      <c r="W65" s="13" t="s">
        <v>49</v>
      </c>
      <c r="X65" s="579" t="s">
        <v>118</v>
      </c>
      <c r="Y65" s="561"/>
      <c r="Z65" s="561"/>
      <c r="AA65" s="561"/>
      <c r="AB65" s="561"/>
      <c r="AC65" s="561"/>
      <c r="AD65" s="561"/>
      <c r="AE65" s="561"/>
      <c r="AF65" s="561"/>
      <c r="AG65" s="561"/>
      <c r="AH65" s="561"/>
      <c r="AI65" s="561"/>
      <c r="AJ65" s="561"/>
      <c r="AK65" s="561"/>
      <c r="AL65" s="561"/>
      <c r="AM65" s="561"/>
      <c r="AN65" s="561"/>
      <c r="AO65" s="561"/>
    </row>
    <row r="66" spans="2:107" ht="18.75" customHeight="1">
      <c r="B66" s="33"/>
      <c r="C66" s="34"/>
      <c r="D66" s="34"/>
      <c r="E66" s="34"/>
      <c r="F66" s="83" t="s">
        <v>111</v>
      </c>
      <c r="G66" s="715"/>
      <c r="H66" s="694"/>
      <c r="I66" s="694"/>
      <c r="J66" s="694"/>
      <c r="K66" s="695"/>
      <c r="L66" s="55" t="s">
        <v>117</v>
      </c>
      <c r="M66" s="54"/>
      <c r="N66" s="54"/>
      <c r="O66" s="54"/>
      <c r="P66" s="54"/>
      <c r="Q66" s="54"/>
      <c r="R66" s="54"/>
      <c r="S66" s="54"/>
      <c r="T66" s="59"/>
      <c r="W66" s="13" t="s">
        <v>49</v>
      </c>
      <c r="X66" s="579" t="s">
        <v>118</v>
      </c>
      <c r="Y66" s="561"/>
      <c r="Z66" s="561"/>
      <c r="AA66" s="561"/>
      <c r="AB66" s="561"/>
      <c r="AC66" s="561"/>
      <c r="AD66" s="561"/>
      <c r="AE66" s="561"/>
      <c r="AF66" s="561"/>
      <c r="AG66" s="561"/>
      <c r="AH66" s="561"/>
      <c r="AI66" s="561"/>
      <c r="AJ66" s="561"/>
      <c r="AK66" s="561"/>
      <c r="AL66" s="561"/>
      <c r="AM66" s="561"/>
      <c r="AN66" s="561"/>
      <c r="AO66" s="561"/>
    </row>
    <row r="67" spans="2:107" ht="18.75" customHeight="1" thickBot="1">
      <c r="B67" s="38"/>
      <c r="C67" s="39"/>
      <c r="D67" s="39"/>
      <c r="E67" s="39"/>
      <c r="F67" s="88" t="s">
        <v>112</v>
      </c>
      <c r="G67" s="768"/>
      <c r="H67" s="769"/>
      <c r="I67" s="769"/>
      <c r="J67" s="769"/>
      <c r="K67" s="770"/>
      <c r="L67" s="90" t="s">
        <v>117</v>
      </c>
      <c r="M67" s="60"/>
      <c r="N67" s="60"/>
      <c r="O67" s="60"/>
      <c r="P67" s="60"/>
      <c r="Q67" s="60"/>
      <c r="R67" s="60"/>
      <c r="S67" s="60"/>
      <c r="T67" s="61"/>
      <c r="W67" s="13" t="s">
        <v>49</v>
      </c>
      <c r="X67" s="579" t="s">
        <v>118</v>
      </c>
      <c r="Y67" s="561"/>
      <c r="Z67" s="561"/>
      <c r="AA67" s="561"/>
      <c r="AB67" s="561"/>
      <c r="AC67" s="561"/>
      <c r="AD67" s="561"/>
      <c r="AE67" s="561"/>
      <c r="AF67" s="561"/>
      <c r="AG67" s="561"/>
      <c r="AH67" s="561"/>
      <c r="AI67" s="561"/>
      <c r="AJ67" s="561"/>
      <c r="AK67" s="561"/>
      <c r="AL67" s="561"/>
      <c r="AM67" s="561"/>
      <c r="AN67" s="561"/>
      <c r="AO67" s="561"/>
    </row>
    <row r="68" spans="2:107" ht="18.75" customHeight="1">
      <c r="X68" s="579"/>
      <c r="Y68" s="561"/>
      <c r="Z68" s="561"/>
      <c r="AA68" s="561"/>
      <c r="AB68" s="561"/>
      <c r="AC68" s="561"/>
      <c r="AD68" s="561"/>
      <c r="AE68" s="561"/>
      <c r="AF68" s="561"/>
      <c r="AG68" s="561"/>
      <c r="AH68" s="561"/>
      <c r="AI68" s="561"/>
      <c r="AJ68" s="561"/>
      <c r="AK68" s="561"/>
      <c r="AL68" s="561"/>
      <c r="AM68" s="561"/>
      <c r="AN68" s="561"/>
      <c r="AO68" s="561"/>
    </row>
    <row r="69" spans="2:107" ht="18.75" customHeight="1" thickBot="1">
      <c r="B69" s="11" t="s">
        <v>119</v>
      </c>
      <c r="X69" s="579"/>
      <c r="Y69" s="561"/>
      <c r="Z69" s="561"/>
      <c r="AA69" s="561"/>
      <c r="AB69" s="561"/>
      <c r="AC69" s="561"/>
      <c r="AD69" s="561"/>
      <c r="AE69" s="561"/>
      <c r="AF69" s="561"/>
      <c r="AG69" s="561"/>
      <c r="AH69" s="561"/>
      <c r="AI69" s="561"/>
      <c r="AJ69" s="561"/>
      <c r="AK69" s="561"/>
      <c r="AL69" s="561"/>
      <c r="AM69" s="561"/>
      <c r="AN69" s="561"/>
      <c r="AO69" s="561"/>
    </row>
    <row r="70" spans="2:107" ht="18.75" customHeight="1" thickBot="1">
      <c r="B70" s="14" t="s">
        <v>38</v>
      </c>
      <c r="C70" s="15"/>
      <c r="D70" s="15"/>
      <c r="E70" s="15"/>
      <c r="F70" s="16"/>
      <c r="G70" s="17" t="s">
        <v>39</v>
      </c>
      <c r="H70" s="15"/>
      <c r="I70" s="15"/>
      <c r="J70" s="15"/>
      <c r="K70" s="15"/>
      <c r="L70" s="15"/>
      <c r="M70" s="15"/>
      <c r="N70" s="15"/>
      <c r="O70" s="15"/>
      <c r="P70" s="15"/>
      <c r="Q70" s="15"/>
      <c r="R70" s="15"/>
      <c r="S70" s="15"/>
      <c r="T70" s="18"/>
      <c r="X70" s="579"/>
      <c r="Y70" s="561"/>
      <c r="Z70" s="561"/>
      <c r="AA70" s="561"/>
      <c r="AB70" s="561"/>
      <c r="AC70" s="561"/>
      <c r="AD70" s="561"/>
      <c r="AE70" s="561"/>
      <c r="AF70" s="561"/>
      <c r="AG70" s="561"/>
      <c r="AH70" s="561"/>
      <c r="AI70" s="561"/>
      <c r="AJ70" s="561"/>
      <c r="AK70" s="561"/>
      <c r="AL70" s="561"/>
      <c r="AM70" s="561"/>
      <c r="AN70" s="561"/>
      <c r="AO70" s="561"/>
    </row>
    <row r="71" spans="2:107" ht="18.75" customHeight="1">
      <c r="B71" s="43" t="s">
        <v>120</v>
      </c>
      <c r="C71" s="44"/>
      <c r="D71" s="44"/>
      <c r="E71" s="44"/>
      <c r="F71" s="45"/>
      <c r="G71" s="747"/>
      <c r="H71" s="748"/>
      <c r="I71" s="748"/>
      <c r="J71" s="749"/>
      <c r="K71" s="56"/>
      <c r="L71" s="56" t="s">
        <v>131</v>
      </c>
      <c r="M71" s="56"/>
      <c r="N71" s="56"/>
      <c r="O71" s="56"/>
      <c r="P71" s="56"/>
      <c r="Q71" s="56"/>
      <c r="R71" s="56"/>
      <c r="S71" s="56"/>
      <c r="T71" s="91" t="str">
        <f>IF($G$71="","",VLOOKUP($G$71,$AT$8:$AU$9,2,FALSE))</f>
        <v/>
      </c>
      <c r="W71" s="13" t="s">
        <v>49</v>
      </c>
      <c r="X71" s="579" t="s">
        <v>121</v>
      </c>
      <c r="Y71" s="561"/>
      <c r="Z71" s="561"/>
      <c r="AA71" s="561"/>
      <c r="AB71" s="561"/>
      <c r="AC71" s="561"/>
      <c r="AD71" s="561"/>
      <c r="AE71" s="561"/>
      <c r="AF71" s="561"/>
      <c r="AG71" s="561"/>
      <c r="AH71" s="561"/>
      <c r="AI71" s="561"/>
      <c r="AJ71" s="561"/>
      <c r="AK71" s="561"/>
      <c r="AL71" s="561"/>
      <c r="AM71" s="561"/>
      <c r="AN71" s="561"/>
      <c r="AO71" s="561"/>
    </row>
    <row r="72" spans="2:107" ht="18.75" customHeight="1">
      <c r="B72" s="33"/>
      <c r="C72" s="34"/>
      <c r="D72" s="34"/>
      <c r="E72" s="34"/>
      <c r="F72" s="35"/>
      <c r="G72" s="759"/>
      <c r="H72" s="760"/>
      <c r="I72" s="760"/>
      <c r="J72" s="761"/>
      <c r="K72" s="34"/>
      <c r="L72" s="34" t="s">
        <v>132</v>
      </c>
      <c r="M72" s="34"/>
      <c r="N72" s="34"/>
      <c r="O72" s="34"/>
      <c r="P72" s="34"/>
      <c r="Q72" s="34"/>
      <c r="R72" s="34"/>
      <c r="S72" s="34"/>
      <c r="T72" s="92" t="str">
        <f>IF($G$72="","",VLOOKUP($G$72,$AT$8:$AU$9,2,FALSE))</f>
        <v/>
      </c>
      <c r="W72" s="13" t="s">
        <v>49</v>
      </c>
      <c r="X72" s="579" t="s">
        <v>126</v>
      </c>
      <c r="Y72" s="561"/>
      <c r="Z72" s="561"/>
      <c r="AA72" s="561"/>
      <c r="AB72" s="561"/>
      <c r="AC72" s="561"/>
      <c r="AD72" s="561"/>
      <c r="AE72" s="561"/>
      <c r="AF72" s="561"/>
      <c r="AG72" s="561"/>
      <c r="AH72" s="561"/>
      <c r="AI72" s="561"/>
      <c r="AJ72" s="561"/>
      <c r="AK72" s="561"/>
      <c r="AL72" s="561"/>
      <c r="AM72" s="561"/>
      <c r="AN72" s="561"/>
      <c r="AO72" s="561"/>
    </row>
    <row r="73" spans="2:107" ht="18.75" customHeight="1">
      <c r="B73" s="33"/>
      <c r="C73" s="34"/>
      <c r="D73" s="34"/>
      <c r="E73" s="34"/>
      <c r="F73" s="35"/>
      <c r="G73" s="753"/>
      <c r="H73" s="754"/>
      <c r="I73" s="754"/>
      <c r="J73" s="755"/>
      <c r="K73" s="55" t="s">
        <v>128</v>
      </c>
      <c r="L73" s="55" t="s">
        <v>122</v>
      </c>
      <c r="M73" s="54"/>
      <c r="N73" s="54"/>
      <c r="O73" s="54"/>
      <c r="P73" s="54"/>
      <c r="Q73" s="54"/>
      <c r="R73" s="54"/>
      <c r="S73" s="54"/>
      <c r="T73" s="59"/>
      <c r="W73" s="13" t="s">
        <v>49</v>
      </c>
      <c r="X73" s="579" t="s">
        <v>123</v>
      </c>
      <c r="Y73" s="561"/>
      <c r="Z73" s="561"/>
      <c r="AA73" s="561"/>
      <c r="AB73" s="561"/>
      <c r="AC73" s="561"/>
      <c r="AD73" s="561"/>
      <c r="AE73" s="561"/>
      <c r="AF73" s="561"/>
      <c r="AG73" s="561"/>
      <c r="AH73" s="561"/>
      <c r="AI73" s="561"/>
      <c r="AJ73" s="561"/>
      <c r="AK73" s="561"/>
      <c r="AL73" s="561"/>
      <c r="AM73" s="561"/>
      <c r="AN73" s="561"/>
      <c r="AO73" s="561"/>
    </row>
    <row r="74" spans="2:107" ht="18.75" customHeight="1">
      <c r="B74" s="33"/>
      <c r="C74" s="34"/>
      <c r="D74" s="34"/>
      <c r="E74" s="34"/>
      <c r="F74" s="35"/>
      <c r="G74" s="715"/>
      <c r="H74" s="694"/>
      <c r="I74" s="694"/>
      <c r="J74" s="695"/>
      <c r="K74" s="95" t="s">
        <v>128</v>
      </c>
      <c r="L74" s="95" t="s">
        <v>134</v>
      </c>
      <c r="M74" s="34"/>
      <c r="N74" s="34"/>
      <c r="O74" s="34"/>
      <c r="P74" s="34"/>
      <c r="Q74" s="34"/>
      <c r="R74" s="34"/>
      <c r="S74" s="34"/>
      <c r="T74" s="94"/>
      <c r="W74" s="13" t="s">
        <v>49</v>
      </c>
      <c r="X74" s="579" t="s">
        <v>606</v>
      </c>
      <c r="Y74" s="561"/>
      <c r="Z74" s="561"/>
      <c r="AA74" s="561"/>
      <c r="AB74" s="561"/>
      <c r="AC74" s="561"/>
      <c r="AD74" s="561"/>
      <c r="AE74" s="561"/>
      <c r="AF74" s="561"/>
      <c r="AG74" s="561"/>
      <c r="AH74" s="561"/>
      <c r="AI74" s="561"/>
      <c r="AJ74" s="561"/>
      <c r="AK74" s="561"/>
      <c r="AL74" s="561"/>
      <c r="AM74" s="561"/>
      <c r="AN74" s="561"/>
      <c r="AO74" s="561"/>
    </row>
    <row r="75" spans="2:107" ht="18.75" customHeight="1">
      <c r="B75" s="46"/>
      <c r="C75" s="47"/>
      <c r="D75" s="47"/>
      <c r="E75" s="47"/>
      <c r="F75" s="48"/>
      <c r="G75" s="756"/>
      <c r="H75" s="757"/>
      <c r="I75" s="757"/>
      <c r="J75" s="758"/>
      <c r="K75" s="57" t="s">
        <v>128</v>
      </c>
      <c r="L75" s="57" t="s">
        <v>125</v>
      </c>
      <c r="M75" s="51"/>
      <c r="N75" s="51"/>
      <c r="O75" s="51"/>
      <c r="P75" s="51"/>
      <c r="Q75" s="51"/>
      <c r="R75" s="51"/>
      <c r="S75" s="51"/>
      <c r="T75" s="52"/>
      <c r="W75" s="13" t="s">
        <v>49</v>
      </c>
      <c r="X75" s="579" t="s">
        <v>124</v>
      </c>
      <c r="Y75" s="561"/>
      <c r="Z75" s="561"/>
      <c r="AA75" s="561"/>
      <c r="AB75" s="561"/>
      <c r="AC75" s="561"/>
      <c r="AD75" s="561"/>
      <c r="AE75" s="561"/>
      <c r="AF75" s="561"/>
      <c r="AG75" s="561"/>
      <c r="AH75" s="561"/>
      <c r="AI75" s="561"/>
      <c r="AJ75" s="561"/>
      <c r="AK75" s="561"/>
      <c r="AL75" s="561"/>
      <c r="AM75" s="561"/>
      <c r="AN75" s="561"/>
      <c r="AO75" s="561"/>
    </row>
    <row r="76" spans="2:107" ht="18.75" customHeight="1">
      <c r="B76" s="26" t="s">
        <v>127</v>
      </c>
      <c r="C76" s="27"/>
      <c r="D76" s="27"/>
      <c r="E76" s="27"/>
      <c r="F76" s="28"/>
      <c r="G76" s="734"/>
      <c r="H76" s="735"/>
      <c r="I76" s="735"/>
      <c r="J76" s="736"/>
      <c r="K76" s="53"/>
      <c r="L76" s="53" t="s">
        <v>130</v>
      </c>
      <c r="M76" s="53"/>
      <c r="N76" s="53"/>
      <c r="O76" s="53"/>
      <c r="P76" s="53"/>
      <c r="Q76" s="53"/>
      <c r="R76" s="53"/>
      <c r="S76" s="53"/>
      <c r="T76" s="93" t="str">
        <f>IF($G$76="","",VLOOKUP($G$76,$AT$8:$AU$9,2,FALSE))</f>
        <v/>
      </c>
      <c r="W76" s="13" t="s">
        <v>49</v>
      </c>
      <c r="X76" s="579" t="s">
        <v>129</v>
      </c>
      <c r="Y76" s="561"/>
      <c r="Z76" s="561"/>
      <c r="AA76" s="561"/>
      <c r="AB76" s="561"/>
      <c r="AC76" s="561"/>
      <c r="AD76" s="561"/>
      <c r="AE76" s="561"/>
      <c r="AF76" s="561"/>
      <c r="AG76" s="561"/>
      <c r="AH76" s="561"/>
      <c r="AI76" s="561"/>
      <c r="AJ76" s="561"/>
      <c r="AK76" s="561"/>
      <c r="AL76" s="561"/>
      <c r="AM76" s="561"/>
      <c r="AN76" s="561"/>
      <c r="AO76" s="561"/>
    </row>
    <row r="77" spans="2:107" ht="18.75" customHeight="1">
      <c r="B77" s="46"/>
      <c r="C77" s="47"/>
      <c r="D77" s="47"/>
      <c r="E77" s="47"/>
      <c r="F77" s="48"/>
      <c r="G77" s="627"/>
      <c r="H77" s="713"/>
      <c r="I77" s="713"/>
      <c r="J77" s="714"/>
      <c r="K77" s="57" t="s">
        <v>128</v>
      </c>
      <c r="L77" s="51"/>
      <c r="M77" s="51"/>
      <c r="N77" s="51"/>
      <c r="O77" s="51"/>
      <c r="P77" s="51"/>
      <c r="Q77" s="51"/>
      <c r="R77" s="51"/>
      <c r="S77" s="51"/>
      <c r="T77" s="52"/>
      <c r="W77" s="13" t="s">
        <v>49</v>
      </c>
      <c r="X77" s="579" t="s">
        <v>137</v>
      </c>
      <c r="Y77" s="561"/>
      <c r="Z77" s="561"/>
      <c r="AA77" s="561"/>
      <c r="AB77" s="561"/>
      <c r="AC77" s="561"/>
      <c r="AD77" s="561"/>
      <c r="AE77" s="561"/>
      <c r="AF77" s="561"/>
      <c r="AG77" s="561"/>
      <c r="AH77" s="561"/>
      <c r="AI77" s="561"/>
      <c r="AJ77" s="561"/>
      <c r="AK77" s="561"/>
      <c r="AL77" s="561"/>
      <c r="AM77" s="561"/>
      <c r="AN77" s="561"/>
      <c r="AO77" s="561"/>
    </row>
    <row r="78" spans="2:107" ht="18.75" customHeight="1">
      <c r="B78" s="26" t="s">
        <v>133</v>
      </c>
      <c r="C78" s="27"/>
      <c r="D78" s="27"/>
      <c r="E78" s="27"/>
      <c r="F78" s="27"/>
      <c r="G78" s="734"/>
      <c r="H78" s="735"/>
      <c r="I78" s="735"/>
      <c r="J78" s="736"/>
      <c r="K78" s="27"/>
      <c r="L78" s="27" t="s">
        <v>140</v>
      </c>
      <c r="M78" s="27"/>
      <c r="N78" s="27"/>
      <c r="O78" s="27"/>
      <c r="P78" s="27"/>
      <c r="Q78" s="27"/>
      <c r="R78" s="27"/>
      <c r="S78" s="27"/>
      <c r="T78" s="93" t="str">
        <f>IF($G$78="","",VLOOKUP($G$78,$AT$8:$AU$9,2,FALSE))</f>
        <v/>
      </c>
      <c r="W78" s="13" t="s">
        <v>49</v>
      </c>
      <c r="X78" s="579" t="s">
        <v>135</v>
      </c>
      <c r="Y78" s="561"/>
      <c r="Z78" s="561"/>
      <c r="AA78" s="561"/>
      <c r="AB78" s="561"/>
      <c r="AC78" s="561"/>
      <c r="AD78" s="561"/>
      <c r="AE78" s="561"/>
      <c r="AF78" s="561"/>
      <c r="AG78" s="561"/>
      <c r="AH78" s="561"/>
      <c r="AI78" s="561"/>
      <c r="AJ78" s="561"/>
      <c r="AK78" s="561"/>
      <c r="AL78" s="561"/>
      <c r="AM78" s="561"/>
      <c r="AN78" s="561"/>
      <c r="AO78" s="561"/>
    </row>
    <row r="79" spans="2:107" ht="18.75" customHeight="1">
      <c r="B79" s="46"/>
      <c r="C79" s="47"/>
      <c r="D79" s="47"/>
      <c r="E79" s="47"/>
      <c r="F79" s="48"/>
      <c r="G79" s="627"/>
      <c r="H79" s="713"/>
      <c r="I79" s="713"/>
      <c r="J79" s="714"/>
      <c r="K79" s="57" t="s">
        <v>128</v>
      </c>
      <c r="L79" s="51"/>
      <c r="M79" s="51"/>
      <c r="N79" s="51"/>
      <c r="O79" s="51"/>
      <c r="P79" s="51"/>
      <c r="Q79" s="51"/>
      <c r="R79" s="51"/>
      <c r="S79" s="51"/>
      <c r="T79" s="52"/>
      <c r="W79" s="13" t="s">
        <v>49</v>
      </c>
      <c r="X79" s="579" t="s">
        <v>136</v>
      </c>
      <c r="Y79" s="561"/>
      <c r="Z79" s="561"/>
      <c r="AA79" s="561"/>
      <c r="AB79" s="561"/>
      <c r="AC79" s="561"/>
      <c r="AD79" s="561"/>
      <c r="AE79" s="561"/>
      <c r="AF79" s="561"/>
      <c r="AG79" s="561"/>
      <c r="AH79" s="561"/>
      <c r="AI79" s="561"/>
      <c r="AJ79" s="561"/>
      <c r="AK79" s="561"/>
      <c r="AL79" s="561"/>
      <c r="AM79" s="561"/>
      <c r="AN79" s="561"/>
      <c r="AO79" s="561"/>
    </row>
    <row r="80" spans="2:107" s="71" customFormat="1" ht="18.75" customHeight="1">
      <c r="B80" s="81" t="s">
        <v>138</v>
      </c>
      <c r="C80" s="80"/>
      <c r="D80" s="80"/>
      <c r="E80" s="80"/>
      <c r="F80" s="80"/>
      <c r="G80" s="734"/>
      <c r="H80" s="735"/>
      <c r="I80" s="735"/>
      <c r="J80" s="736"/>
      <c r="K80" s="80"/>
      <c r="L80" s="80" t="s">
        <v>139</v>
      </c>
      <c r="M80" s="80"/>
      <c r="N80" s="80"/>
      <c r="O80" s="80"/>
      <c r="P80" s="80"/>
      <c r="Q80" s="80"/>
      <c r="R80" s="80"/>
      <c r="S80" s="80"/>
      <c r="T80" s="93" t="str">
        <f>IF($G$80="","",VLOOKUP($G$80,$AT$8:$AU$9,2,FALSE))</f>
        <v/>
      </c>
      <c r="U80" s="79"/>
      <c r="V80" s="79"/>
      <c r="W80" s="13" t="s">
        <v>49</v>
      </c>
      <c r="X80" s="704" t="s">
        <v>141</v>
      </c>
      <c r="Y80" s="705"/>
      <c r="Z80" s="705"/>
      <c r="AA80" s="705"/>
      <c r="AB80" s="705"/>
      <c r="AC80" s="705"/>
      <c r="AD80" s="705"/>
      <c r="AE80" s="705"/>
      <c r="AF80" s="705"/>
      <c r="AG80" s="705"/>
      <c r="AH80" s="705"/>
      <c r="AI80" s="705"/>
      <c r="AJ80" s="705"/>
      <c r="AK80" s="705"/>
      <c r="AL80" s="705"/>
      <c r="AM80" s="705"/>
      <c r="AN80" s="705"/>
      <c r="AO80" s="705"/>
      <c r="AP80" s="80"/>
      <c r="AU80" s="72"/>
      <c r="AW80" s="73"/>
      <c r="BU80" s="12"/>
      <c r="BV80" s="12"/>
      <c r="BW80" s="12"/>
      <c r="BX80" s="12"/>
      <c r="BY80" s="12"/>
      <c r="BZ80" s="12"/>
      <c r="CA80" s="12"/>
      <c r="CB80" s="12"/>
      <c r="CC80" s="12"/>
      <c r="CD80" s="12"/>
      <c r="CE80" s="12"/>
      <c r="CF80" s="12"/>
      <c r="CG80" s="12"/>
      <c r="CH80" s="12"/>
      <c r="CI80" s="12"/>
      <c r="CJ80" s="12"/>
      <c r="CK80" s="12"/>
      <c r="CL80" s="12"/>
      <c r="CM80" s="12"/>
      <c r="CN80" s="12"/>
      <c r="CO80" s="12"/>
      <c r="CP80" s="12"/>
      <c r="CQ80" s="12"/>
      <c r="CR80" s="12"/>
      <c r="CS80" s="12"/>
      <c r="CT80" s="12"/>
      <c r="CU80" s="12"/>
      <c r="CV80" s="12"/>
      <c r="CW80" s="12"/>
      <c r="CX80" s="12"/>
      <c r="CY80" s="12"/>
      <c r="CZ80" s="12"/>
      <c r="DA80" s="12"/>
      <c r="DB80" s="12"/>
      <c r="DC80" s="12"/>
    </row>
    <row r="81" spans="2:107" ht="18.75" customHeight="1">
      <c r="B81" s="33"/>
      <c r="C81" s="34"/>
      <c r="D81" s="34"/>
      <c r="E81" s="34"/>
      <c r="F81" s="35"/>
      <c r="G81" s="715"/>
      <c r="H81" s="716"/>
      <c r="I81" s="716"/>
      <c r="J81" s="717"/>
      <c r="K81" s="55" t="s">
        <v>128</v>
      </c>
      <c r="L81" s="54"/>
      <c r="M81" s="54"/>
      <c r="N81" s="54"/>
      <c r="O81" s="54"/>
      <c r="P81" s="54"/>
      <c r="Q81" s="54"/>
      <c r="R81" s="54"/>
      <c r="S81" s="54"/>
      <c r="T81" s="59"/>
      <c r="U81" s="96"/>
      <c r="V81" s="96"/>
      <c r="W81" s="13" t="s">
        <v>49</v>
      </c>
      <c r="X81" s="678" t="s">
        <v>142</v>
      </c>
      <c r="Y81" s="679"/>
      <c r="Z81" s="679"/>
      <c r="AA81" s="679"/>
      <c r="AB81" s="679"/>
      <c r="AC81" s="679"/>
      <c r="AD81" s="679"/>
      <c r="AE81" s="679"/>
      <c r="AF81" s="679"/>
      <c r="AG81" s="679"/>
      <c r="AH81" s="679"/>
      <c r="AI81" s="679"/>
      <c r="AJ81" s="679"/>
      <c r="AK81" s="679"/>
      <c r="AL81" s="679"/>
      <c r="AM81" s="679"/>
      <c r="AN81" s="679"/>
      <c r="AO81" s="679"/>
    </row>
    <row r="82" spans="2:107" ht="18.75" customHeight="1">
      <c r="B82" s="98"/>
      <c r="C82" s="99"/>
      <c r="D82" s="99"/>
      <c r="E82" s="99"/>
      <c r="F82" s="101"/>
      <c r="G82" s="762"/>
      <c r="H82" s="763"/>
      <c r="I82" s="763"/>
      <c r="J82" s="764"/>
      <c r="K82" s="102" t="s">
        <v>143</v>
      </c>
      <c r="L82" s="102" t="s">
        <v>146</v>
      </c>
      <c r="M82" s="99"/>
      <c r="N82" s="99"/>
      <c r="O82" s="99"/>
      <c r="P82" s="99"/>
      <c r="Q82" s="99"/>
      <c r="R82" s="99"/>
      <c r="S82" s="99"/>
      <c r="T82" s="100"/>
      <c r="U82" s="96"/>
      <c r="V82" s="96"/>
      <c r="W82" s="13" t="s">
        <v>49</v>
      </c>
      <c r="X82" s="678" t="s">
        <v>144</v>
      </c>
      <c r="Y82" s="679"/>
      <c r="Z82" s="679"/>
      <c r="AA82" s="679"/>
      <c r="AB82" s="679"/>
      <c r="AC82" s="679"/>
      <c r="AD82" s="679"/>
      <c r="AE82" s="679"/>
      <c r="AF82" s="679"/>
      <c r="AG82" s="679"/>
      <c r="AH82" s="679"/>
      <c r="AI82" s="679"/>
      <c r="AJ82" s="679"/>
      <c r="AK82" s="679"/>
      <c r="AL82" s="679"/>
      <c r="AM82" s="679"/>
      <c r="AN82" s="679"/>
      <c r="AO82" s="679"/>
    </row>
    <row r="83" spans="2:107" ht="18.75" customHeight="1">
      <c r="B83" s="103" t="s">
        <v>145</v>
      </c>
      <c r="C83" s="104"/>
      <c r="D83" s="104"/>
      <c r="E83" s="104"/>
      <c r="F83" s="104"/>
      <c r="G83" s="734"/>
      <c r="H83" s="735"/>
      <c r="I83" s="735"/>
      <c r="J83" s="736"/>
      <c r="K83" s="104"/>
      <c r="L83" s="104" t="s">
        <v>837</v>
      </c>
      <c r="M83" s="104"/>
      <c r="N83" s="104"/>
      <c r="O83" s="104"/>
      <c r="P83" s="104"/>
      <c r="Q83" s="104"/>
      <c r="R83" s="104"/>
      <c r="S83" s="104"/>
      <c r="T83" s="93" t="str">
        <f>IF($G$83="","",VLOOKUP($G$83,$AT$8:$AU$9,2,FALSE))</f>
        <v/>
      </c>
      <c r="U83" s="96"/>
      <c r="V83" s="96"/>
      <c r="W83" s="13" t="s">
        <v>49</v>
      </c>
      <c r="X83" s="678" t="s">
        <v>148</v>
      </c>
      <c r="Y83" s="679"/>
      <c r="Z83" s="679"/>
      <c r="AA83" s="679"/>
      <c r="AB83" s="679"/>
      <c r="AC83" s="679"/>
      <c r="AD83" s="679"/>
      <c r="AE83" s="679"/>
      <c r="AF83" s="679"/>
      <c r="AG83" s="679"/>
      <c r="AH83" s="679"/>
      <c r="AI83" s="679"/>
      <c r="AJ83" s="679"/>
      <c r="AK83" s="679"/>
      <c r="AL83" s="679"/>
      <c r="AM83" s="679"/>
      <c r="AN83" s="679"/>
      <c r="AO83" s="679"/>
    </row>
    <row r="84" spans="2:107" ht="18.75" customHeight="1">
      <c r="B84" s="46"/>
      <c r="C84" s="47"/>
      <c r="D84" s="47"/>
      <c r="E84" s="47"/>
      <c r="F84" s="48"/>
      <c r="G84" s="627"/>
      <c r="H84" s="713"/>
      <c r="I84" s="713"/>
      <c r="J84" s="714"/>
      <c r="K84" s="57" t="s">
        <v>128</v>
      </c>
      <c r="L84" s="51"/>
      <c r="M84" s="51"/>
      <c r="N84" s="51"/>
      <c r="O84" s="51"/>
      <c r="P84" s="51"/>
      <c r="Q84" s="51"/>
      <c r="R84" s="51"/>
      <c r="S84" s="51"/>
      <c r="T84" s="52"/>
      <c r="U84" s="96"/>
      <c r="V84" s="96"/>
      <c r="W84" s="13" t="s">
        <v>49</v>
      </c>
      <c r="X84" s="678" t="s">
        <v>149</v>
      </c>
      <c r="Y84" s="679"/>
      <c r="Z84" s="679"/>
      <c r="AA84" s="679"/>
      <c r="AB84" s="679"/>
      <c r="AC84" s="679"/>
      <c r="AD84" s="679"/>
      <c r="AE84" s="679"/>
      <c r="AF84" s="679"/>
      <c r="AG84" s="679"/>
      <c r="AH84" s="679"/>
      <c r="AI84" s="679"/>
      <c r="AJ84" s="679"/>
      <c r="AK84" s="679"/>
      <c r="AL84" s="679"/>
      <c r="AM84" s="679"/>
      <c r="AN84" s="679"/>
      <c r="AO84" s="679"/>
    </row>
    <row r="85" spans="2:107" ht="18.75" customHeight="1">
      <c r="B85" s="105" t="s">
        <v>147</v>
      </c>
      <c r="C85" s="96"/>
      <c r="D85" s="96"/>
      <c r="E85" s="96"/>
      <c r="F85" s="96"/>
      <c r="G85" s="734"/>
      <c r="H85" s="735"/>
      <c r="I85" s="735"/>
      <c r="J85" s="736"/>
      <c r="K85" s="106"/>
      <c r="L85" s="106" t="s">
        <v>838</v>
      </c>
      <c r="M85" s="106"/>
      <c r="N85" s="106"/>
      <c r="O85" s="106"/>
      <c r="P85" s="106"/>
      <c r="Q85" s="106"/>
      <c r="R85" s="106"/>
      <c r="S85" s="106"/>
      <c r="T85" s="93" t="str">
        <f>IF($G$85="","",VLOOKUP($G$85,$AT$8:$AU$9,2,FALSE))</f>
        <v/>
      </c>
      <c r="U85" s="96"/>
      <c r="V85" s="96"/>
      <c r="W85" s="13" t="s">
        <v>49</v>
      </c>
      <c r="X85" s="678" t="s">
        <v>150</v>
      </c>
      <c r="Y85" s="679"/>
      <c r="Z85" s="679"/>
      <c r="AA85" s="679"/>
      <c r="AB85" s="679"/>
      <c r="AC85" s="679"/>
      <c r="AD85" s="679"/>
      <c r="AE85" s="679"/>
      <c r="AF85" s="679"/>
      <c r="AG85" s="679"/>
      <c r="AH85" s="679"/>
      <c r="AI85" s="679"/>
      <c r="AJ85" s="679"/>
      <c r="AK85" s="679"/>
      <c r="AL85" s="679"/>
      <c r="AM85" s="679"/>
      <c r="AN85" s="679"/>
      <c r="AO85" s="679"/>
    </row>
    <row r="86" spans="2:107" ht="18.75" customHeight="1">
      <c r="B86" s="33"/>
      <c r="C86" s="34"/>
      <c r="D86" s="34"/>
      <c r="E86" s="34"/>
      <c r="F86" s="35"/>
      <c r="G86" s="715"/>
      <c r="H86" s="716"/>
      <c r="I86" s="716"/>
      <c r="J86" s="717"/>
      <c r="K86" s="55" t="s">
        <v>128</v>
      </c>
      <c r="L86" s="54"/>
      <c r="M86" s="54"/>
      <c r="N86" s="54"/>
      <c r="O86" s="54"/>
      <c r="P86" s="54"/>
      <c r="Q86" s="54"/>
      <c r="R86" s="54"/>
      <c r="S86" s="54"/>
      <c r="T86" s="59"/>
      <c r="U86" s="96"/>
      <c r="V86" s="96"/>
      <c r="W86" s="13" t="s">
        <v>49</v>
      </c>
      <c r="X86" s="678" t="s">
        <v>151</v>
      </c>
      <c r="Y86" s="679"/>
      <c r="Z86" s="679"/>
      <c r="AA86" s="679"/>
      <c r="AB86" s="679"/>
      <c r="AC86" s="679"/>
      <c r="AD86" s="679"/>
      <c r="AE86" s="679"/>
      <c r="AF86" s="679"/>
      <c r="AG86" s="679"/>
      <c r="AH86" s="679"/>
      <c r="AI86" s="679"/>
      <c r="AJ86" s="679"/>
      <c r="AK86" s="679"/>
      <c r="AL86" s="679"/>
      <c r="AM86" s="679"/>
      <c r="AN86" s="679"/>
      <c r="AO86" s="679"/>
    </row>
    <row r="87" spans="2:107" ht="18.75" customHeight="1">
      <c r="B87" s="105"/>
      <c r="C87" s="96"/>
      <c r="D87" s="96"/>
      <c r="E87" s="96"/>
      <c r="F87" s="139"/>
      <c r="G87" s="715"/>
      <c r="H87" s="604"/>
      <c r="I87" s="604"/>
      <c r="J87" s="729"/>
      <c r="K87" s="140" t="s">
        <v>143</v>
      </c>
      <c r="L87" s="140" t="s">
        <v>697</v>
      </c>
      <c r="M87" s="141"/>
      <c r="N87" s="141"/>
      <c r="O87" s="141"/>
      <c r="P87" s="141"/>
      <c r="Q87" s="141"/>
      <c r="R87" s="141"/>
      <c r="S87" s="141"/>
      <c r="T87" s="142"/>
      <c r="U87" s="96"/>
      <c r="V87" s="96"/>
      <c r="W87" s="13" t="s">
        <v>49</v>
      </c>
      <c r="X87" s="678" t="s">
        <v>696</v>
      </c>
      <c r="Y87" s="679"/>
      <c r="Z87" s="679"/>
      <c r="AA87" s="679"/>
      <c r="AB87" s="679"/>
      <c r="AC87" s="679"/>
      <c r="AD87" s="679"/>
      <c r="AE87" s="679"/>
      <c r="AF87" s="679"/>
      <c r="AG87" s="679"/>
      <c r="AH87" s="679"/>
      <c r="AI87" s="679"/>
      <c r="AJ87" s="679"/>
      <c r="AK87" s="679"/>
      <c r="AL87" s="679"/>
      <c r="AM87" s="679"/>
      <c r="AN87" s="679"/>
      <c r="AO87" s="679"/>
    </row>
    <row r="88" spans="2:107" ht="18.75" customHeight="1">
      <c r="B88" s="98"/>
      <c r="C88" s="99"/>
      <c r="D88" s="99"/>
      <c r="E88" s="99"/>
      <c r="F88" s="113"/>
      <c r="G88" s="627"/>
      <c r="H88" s="726"/>
      <c r="I88" s="726"/>
      <c r="J88" s="727"/>
      <c r="K88" s="453" t="s">
        <v>128</v>
      </c>
      <c r="L88" s="453" t="s">
        <v>698</v>
      </c>
      <c r="M88" s="99"/>
      <c r="N88" s="99"/>
      <c r="O88" s="99"/>
      <c r="P88" s="99"/>
      <c r="Q88" s="99"/>
      <c r="R88" s="99"/>
      <c r="S88" s="99"/>
      <c r="T88" s="100"/>
      <c r="U88" s="96"/>
      <c r="V88" s="96"/>
      <c r="W88" s="13" t="s">
        <v>49</v>
      </c>
      <c r="X88" s="678" t="s">
        <v>273</v>
      </c>
      <c r="Y88" s="679"/>
      <c r="Z88" s="679"/>
      <c r="AA88" s="679"/>
      <c r="AB88" s="679"/>
      <c r="AC88" s="679"/>
      <c r="AD88" s="679"/>
      <c r="AE88" s="679"/>
      <c r="AF88" s="679"/>
      <c r="AG88" s="679"/>
      <c r="AH88" s="679"/>
      <c r="AI88" s="679"/>
      <c r="AJ88" s="679"/>
      <c r="AK88" s="679"/>
      <c r="AL88" s="679"/>
      <c r="AM88" s="679"/>
      <c r="AN88" s="679"/>
      <c r="AO88" s="679"/>
    </row>
    <row r="89" spans="2:107" s="71" customFormat="1" ht="18.75" customHeight="1">
      <c r="B89" s="454" t="s">
        <v>691</v>
      </c>
      <c r="C89" s="455"/>
      <c r="D89" s="455"/>
      <c r="E89" s="455"/>
      <c r="F89" s="459" t="s">
        <v>692</v>
      </c>
      <c r="G89" s="591"/>
      <c r="H89" s="586"/>
      <c r="I89" s="586"/>
      <c r="J89" s="587"/>
      <c r="K89" s="462" t="s">
        <v>128</v>
      </c>
      <c r="L89" s="476" t="s">
        <v>836</v>
      </c>
      <c r="M89" s="462"/>
      <c r="N89" s="462"/>
      <c r="O89" s="462"/>
      <c r="P89" s="462"/>
      <c r="Q89" s="462"/>
      <c r="R89" s="462"/>
      <c r="S89" s="462"/>
      <c r="T89" s="463"/>
      <c r="U89" s="80"/>
      <c r="V89" s="80"/>
      <c r="W89" s="13" t="s">
        <v>695</v>
      </c>
      <c r="X89" s="704" t="s">
        <v>274</v>
      </c>
      <c r="Y89" s="705"/>
      <c r="Z89" s="705"/>
      <c r="AA89" s="705"/>
      <c r="AB89" s="705"/>
      <c r="AC89" s="705"/>
      <c r="AD89" s="705"/>
      <c r="AE89" s="705"/>
      <c r="AF89" s="705"/>
      <c r="AG89" s="705"/>
      <c r="AH89" s="705"/>
      <c r="AI89" s="705"/>
      <c r="AJ89" s="705"/>
      <c r="AK89" s="705"/>
      <c r="AL89" s="705"/>
      <c r="AM89" s="705"/>
      <c r="AN89" s="705"/>
      <c r="AO89" s="705"/>
      <c r="AP89" s="80"/>
      <c r="AU89" s="72"/>
      <c r="AW89" s="73"/>
      <c r="BU89" s="12"/>
      <c r="BV89" s="12"/>
      <c r="BW89" s="12"/>
      <c r="BX89" s="12"/>
      <c r="BY89" s="12"/>
      <c r="BZ89" s="12"/>
      <c r="CA89" s="12"/>
      <c r="CB89" s="12"/>
      <c r="CC89" s="12"/>
      <c r="CD89" s="12"/>
      <c r="CE89" s="12"/>
      <c r="CF89" s="12"/>
      <c r="CG89" s="12"/>
      <c r="CH89" s="12"/>
      <c r="CI89" s="12"/>
      <c r="CJ89" s="12"/>
      <c r="CK89" s="12"/>
      <c r="CL89" s="12"/>
      <c r="CM89" s="12"/>
      <c r="CN89" s="12"/>
      <c r="CO89" s="12"/>
      <c r="CP89" s="12"/>
      <c r="CQ89" s="12"/>
      <c r="CR89" s="12"/>
      <c r="CS89" s="12"/>
      <c r="CT89" s="12"/>
      <c r="CU89" s="12"/>
      <c r="CV89" s="12"/>
      <c r="CW89" s="12"/>
      <c r="CX89" s="12"/>
      <c r="CY89" s="12"/>
      <c r="CZ89" s="12"/>
      <c r="DA89" s="12"/>
      <c r="DB89" s="12"/>
      <c r="DC89" s="12"/>
    </row>
    <row r="90" spans="2:107" s="71" customFormat="1" ht="18.75" customHeight="1">
      <c r="B90" s="456"/>
      <c r="C90" s="301"/>
      <c r="D90" s="301"/>
      <c r="E90" s="301"/>
      <c r="F90" s="460" t="s">
        <v>693</v>
      </c>
      <c r="G90" s="606"/>
      <c r="H90" s="589"/>
      <c r="I90" s="589"/>
      <c r="J90" s="590"/>
      <c r="K90" s="464" t="s">
        <v>128</v>
      </c>
      <c r="L90" s="464"/>
      <c r="M90" s="464"/>
      <c r="N90" s="464"/>
      <c r="O90" s="464"/>
      <c r="P90" s="464"/>
      <c r="Q90" s="464"/>
      <c r="R90" s="464"/>
      <c r="S90" s="464"/>
      <c r="T90" s="465"/>
      <c r="U90" s="80"/>
      <c r="V90" s="80"/>
      <c r="W90" s="13" t="s">
        <v>695</v>
      </c>
      <c r="X90" s="704" t="s">
        <v>276</v>
      </c>
      <c r="Y90" s="705"/>
      <c r="Z90" s="705"/>
      <c r="AA90" s="705"/>
      <c r="AB90" s="705"/>
      <c r="AC90" s="705"/>
      <c r="AD90" s="705"/>
      <c r="AE90" s="705"/>
      <c r="AF90" s="705"/>
      <c r="AG90" s="705"/>
      <c r="AH90" s="705"/>
      <c r="AI90" s="705"/>
      <c r="AJ90" s="705"/>
      <c r="AK90" s="705"/>
      <c r="AL90" s="705"/>
      <c r="AM90" s="705"/>
      <c r="AN90" s="705"/>
      <c r="AO90" s="705"/>
      <c r="AP90" s="80"/>
      <c r="AU90" s="72"/>
      <c r="AW90" s="73"/>
      <c r="BU90" s="12"/>
      <c r="BV90" s="12"/>
      <c r="BW90" s="12"/>
      <c r="BX90" s="12"/>
      <c r="BY90" s="12"/>
      <c r="BZ90" s="12"/>
      <c r="CA90" s="12"/>
      <c r="CB90" s="12"/>
      <c r="CC90" s="12"/>
      <c r="CD90" s="12"/>
      <c r="CE90" s="12"/>
      <c r="CF90" s="12"/>
      <c r="CG90" s="12"/>
      <c r="CH90" s="12"/>
      <c r="CI90" s="12"/>
      <c r="CJ90" s="12"/>
      <c r="CK90" s="12"/>
      <c r="CL90" s="12"/>
      <c r="CM90" s="12"/>
      <c r="CN90" s="12"/>
      <c r="CO90" s="12"/>
      <c r="CP90" s="12"/>
      <c r="CQ90" s="12"/>
      <c r="CR90" s="12"/>
      <c r="CS90" s="12"/>
      <c r="CT90" s="12"/>
      <c r="CU90" s="12"/>
      <c r="CV90" s="12"/>
      <c r="CW90" s="12"/>
      <c r="CX90" s="12"/>
      <c r="CY90" s="12"/>
      <c r="CZ90" s="12"/>
      <c r="DA90" s="12"/>
      <c r="DB90" s="12"/>
      <c r="DC90" s="12"/>
    </row>
    <row r="91" spans="2:107" s="71" customFormat="1" ht="18.75" customHeight="1" thickBot="1">
      <c r="B91" s="457"/>
      <c r="C91" s="458"/>
      <c r="D91" s="458"/>
      <c r="E91" s="458"/>
      <c r="F91" s="461" t="s">
        <v>694</v>
      </c>
      <c r="G91" s="683"/>
      <c r="H91" s="684"/>
      <c r="I91" s="684"/>
      <c r="J91" s="685"/>
      <c r="K91" s="466" t="s">
        <v>128</v>
      </c>
      <c r="L91" s="466"/>
      <c r="M91" s="466"/>
      <c r="N91" s="466"/>
      <c r="O91" s="466"/>
      <c r="P91" s="466"/>
      <c r="Q91" s="466"/>
      <c r="R91" s="466"/>
      <c r="S91" s="466"/>
      <c r="T91" s="467"/>
      <c r="U91" s="80"/>
      <c r="V91" s="80"/>
      <c r="W91" s="13" t="s">
        <v>695</v>
      </c>
      <c r="X91" s="704" t="s">
        <v>275</v>
      </c>
      <c r="Y91" s="705"/>
      <c r="Z91" s="705"/>
      <c r="AA91" s="705"/>
      <c r="AB91" s="705"/>
      <c r="AC91" s="705"/>
      <c r="AD91" s="705"/>
      <c r="AE91" s="705"/>
      <c r="AF91" s="705"/>
      <c r="AG91" s="705"/>
      <c r="AH91" s="705"/>
      <c r="AI91" s="705"/>
      <c r="AJ91" s="705"/>
      <c r="AK91" s="705"/>
      <c r="AL91" s="705"/>
      <c r="AM91" s="705"/>
      <c r="AN91" s="705"/>
      <c r="AO91" s="705"/>
      <c r="AP91" s="80"/>
      <c r="AU91" s="72"/>
      <c r="AW91" s="73"/>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c r="CW91" s="12"/>
      <c r="CX91" s="12"/>
      <c r="CY91" s="12"/>
      <c r="CZ91" s="12"/>
      <c r="DA91" s="12"/>
      <c r="DB91" s="12"/>
      <c r="DC91" s="12"/>
    </row>
    <row r="92" spans="2:107" ht="18.75" customHeight="1">
      <c r="B92" s="136"/>
      <c r="C92" s="136"/>
      <c r="D92" s="136"/>
      <c r="E92" s="136"/>
      <c r="F92" s="136"/>
      <c r="G92" s="720"/>
      <c r="H92" s="721"/>
      <c r="I92" s="724"/>
      <c r="J92" s="725"/>
      <c r="K92" s="725"/>
      <c r="L92" s="725"/>
      <c r="M92" s="137"/>
      <c r="N92" s="138"/>
      <c r="O92" s="138"/>
      <c r="P92" s="138"/>
      <c r="Q92" s="136"/>
      <c r="R92" s="136"/>
      <c r="S92" s="718"/>
      <c r="T92" s="719"/>
      <c r="U92" s="96"/>
      <c r="V92" s="96"/>
      <c r="W92" s="135"/>
      <c r="X92" s="722"/>
      <c r="Y92" s="723"/>
      <c r="Z92" s="723"/>
      <c r="AA92" s="723"/>
      <c r="AB92" s="723"/>
      <c r="AC92" s="723"/>
      <c r="AD92" s="723"/>
      <c r="AE92" s="723"/>
      <c r="AF92" s="723"/>
      <c r="AG92" s="723"/>
      <c r="AH92" s="723"/>
      <c r="AI92" s="723"/>
      <c r="AJ92" s="723"/>
      <c r="AK92" s="723"/>
      <c r="AL92" s="723"/>
      <c r="AM92" s="723"/>
      <c r="AN92" s="723"/>
      <c r="AO92" s="723"/>
    </row>
    <row r="93" spans="2:107" ht="18.75" customHeight="1">
      <c r="B93" s="11" t="s">
        <v>407</v>
      </c>
      <c r="S93" s="632">
        <f>SUM(S47,1)</f>
        <v>3</v>
      </c>
      <c r="T93" s="633"/>
      <c r="W93" s="74" t="s">
        <v>96</v>
      </c>
      <c r="X93" s="76"/>
      <c r="Y93" s="77"/>
      <c r="Z93" s="77"/>
      <c r="AA93" s="75" t="s">
        <v>97</v>
      </c>
      <c r="AB93" s="78"/>
      <c r="AC93" s="74" t="s">
        <v>98</v>
      </c>
      <c r="AD93" s="77"/>
      <c r="AE93" s="77"/>
      <c r="AF93" s="77"/>
      <c r="AG93" s="77"/>
      <c r="AH93" s="77"/>
      <c r="AI93" s="77"/>
      <c r="AJ93" s="77"/>
      <c r="AK93" s="77"/>
      <c r="AL93" s="77"/>
      <c r="AM93" s="77"/>
      <c r="AN93" s="77"/>
      <c r="AO93" s="77"/>
    </row>
    <row r="94" spans="2:107" ht="18.75" customHeight="1">
      <c r="X94" s="579" t="s">
        <v>158</v>
      </c>
      <c r="Y94" s="561"/>
      <c r="Z94" s="561"/>
      <c r="AA94" s="561"/>
      <c r="AB94" s="561"/>
      <c r="AC94" s="561"/>
      <c r="AD94" s="561"/>
      <c r="AE94" s="561"/>
      <c r="AF94" s="561"/>
      <c r="AG94" s="561"/>
      <c r="AH94" s="561"/>
      <c r="AI94" s="561"/>
      <c r="AJ94" s="561"/>
      <c r="AK94" s="561"/>
      <c r="AL94" s="561"/>
      <c r="AM94" s="561"/>
      <c r="AN94" s="561"/>
      <c r="AO94" s="561"/>
      <c r="BU94" s="71"/>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71"/>
      <c r="CY94" s="71"/>
      <c r="CZ94" s="71"/>
      <c r="DA94" s="71"/>
      <c r="DB94" s="71"/>
      <c r="DC94" s="71"/>
    </row>
    <row r="95" spans="2:107" ht="18.75" customHeight="1">
      <c r="X95" s="579"/>
      <c r="Y95" s="561"/>
      <c r="Z95" s="561"/>
      <c r="AA95" s="561"/>
      <c r="AB95" s="561"/>
      <c r="AC95" s="561"/>
      <c r="AD95" s="561"/>
      <c r="AE95" s="561"/>
      <c r="AF95" s="561"/>
      <c r="AG95" s="561"/>
      <c r="AH95" s="561"/>
      <c r="AI95" s="561"/>
      <c r="AJ95" s="561"/>
      <c r="AK95" s="561"/>
      <c r="AL95" s="561"/>
      <c r="AM95" s="561"/>
      <c r="AN95" s="561"/>
      <c r="AO95" s="561"/>
      <c r="BU95" s="71"/>
      <c r="BV95" s="71"/>
      <c r="BW95" s="71"/>
      <c r="BX95" s="71"/>
      <c r="BY95" s="71"/>
      <c r="BZ95" s="71"/>
      <c r="CA95" s="71"/>
      <c r="CB95" s="71"/>
      <c r="CC95" s="71"/>
      <c r="CD95" s="71"/>
      <c r="CE95" s="71"/>
      <c r="CF95" s="71"/>
      <c r="CG95" s="71"/>
      <c r="CH95" s="71"/>
      <c r="CI95" s="71"/>
      <c r="CJ95" s="71"/>
      <c r="CK95" s="71"/>
      <c r="CL95" s="71"/>
      <c r="CM95" s="71"/>
      <c r="CN95" s="71"/>
      <c r="CO95" s="71"/>
      <c r="CP95" s="71"/>
      <c r="CQ95" s="71"/>
      <c r="CR95" s="71"/>
      <c r="CS95" s="71"/>
      <c r="CT95" s="71"/>
      <c r="CU95" s="71"/>
      <c r="CV95" s="71"/>
      <c r="CW95" s="71"/>
      <c r="CX95" s="71"/>
      <c r="CY95" s="71"/>
      <c r="CZ95" s="71"/>
      <c r="DA95" s="71"/>
      <c r="DB95" s="71"/>
      <c r="DC95" s="71"/>
    </row>
    <row r="96" spans="2:107" ht="18.75" customHeight="1">
      <c r="X96" s="579"/>
      <c r="Y96" s="561"/>
      <c r="Z96" s="561"/>
      <c r="AA96" s="561"/>
      <c r="AB96" s="561"/>
      <c r="AC96" s="561"/>
      <c r="AD96" s="561"/>
      <c r="AE96" s="561"/>
      <c r="AF96" s="561"/>
      <c r="AG96" s="561"/>
      <c r="AH96" s="561"/>
      <c r="AI96" s="561"/>
      <c r="AJ96" s="561"/>
      <c r="AK96" s="561"/>
      <c r="AL96" s="561"/>
      <c r="AM96" s="561"/>
      <c r="AN96" s="561"/>
      <c r="AO96" s="561"/>
    </row>
    <row r="97" spans="2:41" ht="18.75" customHeight="1">
      <c r="X97" s="579"/>
      <c r="Y97" s="561"/>
      <c r="Z97" s="561"/>
      <c r="AA97" s="561"/>
      <c r="AB97" s="561"/>
      <c r="AC97" s="561"/>
      <c r="AD97" s="561"/>
      <c r="AE97" s="561"/>
      <c r="AF97" s="561"/>
      <c r="AG97" s="561"/>
      <c r="AH97" s="561"/>
      <c r="AI97" s="561"/>
      <c r="AJ97" s="561"/>
      <c r="AK97" s="561"/>
      <c r="AL97" s="561"/>
      <c r="AM97" s="561"/>
      <c r="AN97" s="561"/>
      <c r="AO97" s="561"/>
    </row>
    <row r="98" spans="2:41" ht="18.75" customHeight="1">
      <c r="X98" s="579"/>
      <c r="Y98" s="561"/>
      <c r="Z98" s="561"/>
      <c r="AA98" s="561"/>
      <c r="AB98" s="561"/>
      <c r="AC98" s="561"/>
      <c r="AD98" s="561"/>
      <c r="AE98" s="561"/>
      <c r="AF98" s="561"/>
      <c r="AG98" s="561"/>
      <c r="AH98" s="561"/>
      <c r="AI98" s="561"/>
      <c r="AJ98" s="561"/>
      <c r="AK98" s="561"/>
      <c r="AL98" s="561"/>
      <c r="AM98" s="561"/>
      <c r="AN98" s="561"/>
      <c r="AO98" s="561"/>
    </row>
    <row r="99" spans="2:41" ht="18.75" customHeight="1">
      <c r="X99" s="579"/>
      <c r="Y99" s="561"/>
      <c r="Z99" s="561"/>
      <c r="AA99" s="561"/>
      <c r="AB99" s="561"/>
      <c r="AC99" s="561"/>
      <c r="AD99" s="561"/>
      <c r="AE99" s="561"/>
      <c r="AF99" s="561"/>
      <c r="AG99" s="561"/>
      <c r="AH99" s="561"/>
      <c r="AI99" s="561"/>
      <c r="AJ99" s="561"/>
      <c r="AK99" s="561"/>
      <c r="AL99" s="561"/>
      <c r="AM99" s="561"/>
      <c r="AN99" s="561"/>
      <c r="AO99" s="561"/>
    </row>
    <row r="100" spans="2:41" ht="18.75" customHeight="1" thickBot="1">
      <c r="B100" s="11" t="s">
        <v>408</v>
      </c>
      <c r="X100" s="579"/>
      <c r="Y100" s="561"/>
      <c r="Z100" s="561"/>
      <c r="AA100" s="561"/>
      <c r="AB100" s="561"/>
      <c r="AC100" s="561"/>
      <c r="AD100" s="561"/>
      <c r="AE100" s="561"/>
      <c r="AF100" s="561"/>
      <c r="AG100" s="561"/>
      <c r="AH100" s="561"/>
      <c r="AI100" s="561"/>
      <c r="AJ100" s="561"/>
      <c r="AK100" s="561"/>
      <c r="AL100" s="561"/>
      <c r="AM100" s="561"/>
      <c r="AN100" s="561"/>
      <c r="AO100" s="561"/>
    </row>
    <row r="101" spans="2:41" ht="18.75" customHeight="1" thickBot="1">
      <c r="B101" s="14" t="s">
        <v>38</v>
      </c>
      <c r="C101" s="15"/>
      <c r="D101" s="15"/>
      <c r="E101" s="15"/>
      <c r="F101" s="16"/>
      <c r="G101" s="17" t="s">
        <v>39</v>
      </c>
      <c r="H101" s="15"/>
      <c r="I101" s="15"/>
      <c r="J101" s="15"/>
      <c r="K101" s="15"/>
      <c r="L101" s="15"/>
      <c r="M101" s="15"/>
      <c r="N101" s="15"/>
      <c r="O101" s="15"/>
      <c r="P101" s="15"/>
      <c r="Q101" s="15"/>
      <c r="R101" s="15"/>
      <c r="S101" s="15"/>
      <c r="T101" s="18"/>
      <c r="X101" s="579"/>
      <c r="Y101" s="561"/>
      <c r="Z101" s="561"/>
      <c r="AA101" s="561"/>
      <c r="AB101" s="561"/>
      <c r="AC101" s="561"/>
      <c r="AD101" s="561"/>
      <c r="AE101" s="561"/>
      <c r="AF101" s="561"/>
      <c r="AG101" s="561"/>
      <c r="AH101" s="561"/>
      <c r="AI101" s="561"/>
      <c r="AJ101" s="561"/>
      <c r="AK101" s="561"/>
      <c r="AL101" s="561"/>
      <c r="AM101" s="561"/>
      <c r="AN101" s="561"/>
      <c r="AO101" s="561"/>
    </row>
    <row r="102" spans="2:41" ht="18.75" customHeight="1">
      <c r="B102" s="107" t="s">
        <v>152</v>
      </c>
      <c r="C102" s="56"/>
      <c r="D102" s="56"/>
      <c r="E102" s="56"/>
      <c r="F102" s="108"/>
      <c r="G102" s="613" t="str">
        <f>IF(OR(G112="",G104="",G108=""),"",SUM(G103:K112))</f>
        <v/>
      </c>
      <c r="H102" s="614"/>
      <c r="I102" s="614"/>
      <c r="J102" s="614"/>
      <c r="K102" s="615"/>
      <c r="L102" s="56"/>
      <c r="M102" s="56"/>
      <c r="N102" s="56"/>
      <c r="O102" s="56"/>
      <c r="P102" s="56"/>
      <c r="Q102" s="56"/>
      <c r="R102" s="56"/>
      <c r="S102" s="56"/>
      <c r="T102" s="109"/>
      <c r="X102" s="637" t="s">
        <v>199</v>
      </c>
      <c r="Y102" s="638"/>
      <c r="Z102" s="638"/>
      <c r="AA102" s="638"/>
      <c r="AB102" s="638"/>
      <c r="AC102" s="638"/>
      <c r="AD102" s="638"/>
      <c r="AE102" s="638"/>
      <c r="AF102" s="638"/>
      <c r="AG102" s="638"/>
      <c r="AH102" s="638"/>
      <c r="AI102" s="638"/>
      <c r="AJ102" s="638"/>
      <c r="AK102" s="638"/>
      <c r="AL102" s="638"/>
      <c r="AM102" s="638"/>
      <c r="AN102" s="638"/>
      <c r="AO102" s="638"/>
    </row>
    <row r="103" spans="2:41" ht="18.75" customHeight="1">
      <c r="B103" s="33"/>
      <c r="C103" s="34"/>
      <c r="D103" s="34"/>
      <c r="E103" s="34"/>
      <c r="F103" s="112" t="s">
        <v>160</v>
      </c>
      <c r="G103" s="644"/>
      <c r="H103" s="645"/>
      <c r="I103" s="645"/>
      <c r="J103" s="645"/>
      <c r="K103" s="646"/>
      <c r="L103" s="97" t="s">
        <v>143</v>
      </c>
      <c r="M103" s="97"/>
      <c r="N103" s="97"/>
      <c r="O103" s="97"/>
      <c r="P103" s="97"/>
      <c r="Q103" s="97"/>
      <c r="R103" s="97"/>
      <c r="S103" s="97"/>
      <c r="T103" s="114"/>
      <c r="W103" s="13" t="s">
        <v>159</v>
      </c>
      <c r="X103" s="579" t="s">
        <v>923</v>
      </c>
      <c r="Y103" s="561"/>
      <c r="Z103" s="561"/>
      <c r="AA103" s="561"/>
      <c r="AB103" s="561"/>
      <c r="AC103" s="561"/>
      <c r="AD103" s="561"/>
      <c r="AE103" s="561"/>
      <c r="AF103" s="561"/>
      <c r="AG103" s="561"/>
      <c r="AH103" s="561"/>
      <c r="AI103" s="561"/>
      <c r="AJ103" s="561"/>
      <c r="AK103" s="561"/>
      <c r="AL103" s="561"/>
      <c r="AM103" s="561"/>
      <c r="AN103" s="561"/>
      <c r="AO103" s="561"/>
    </row>
    <row r="104" spans="2:41" ht="18.75" customHeight="1">
      <c r="B104" s="33"/>
      <c r="C104" s="34"/>
      <c r="D104" s="34"/>
      <c r="E104" s="34"/>
      <c r="F104" s="112" t="s">
        <v>161</v>
      </c>
      <c r="G104" s="606"/>
      <c r="H104" s="589"/>
      <c r="I104" s="589"/>
      <c r="J104" s="589"/>
      <c r="K104" s="590"/>
      <c r="L104" s="54" t="s">
        <v>143</v>
      </c>
      <c r="M104" s="54"/>
      <c r="N104" s="54"/>
      <c r="O104" s="54"/>
      <c r="P104" s="54"/>
      <c r="Q104" s="54"/>
      <c r="R104" s="54"/>
      <c r="S104" s="54"/>
      <c r="T104" s="59"/>
      <c r="W104" s="13" t="s">
        <v>159</v>
      </c>
      <c r="X104" s="579" t="s">
        <v>162</v>
      </c>
      <c r="Y104" s="561"/>
      <c r="Z104" s="561"/>
      <c r="AA104" s="561"/>
      <c r="AB104" s="561"/>
      <c r="AC104" s="561"/>
      <c r="AD104" s="561"/>
      <c r="AE104" s="561"/>
      <c r="AF104" s="561"/>
      <c r="AG104" s="561"/>
      <c r="AH104" s="561"/>
      <c r="AI104" s="561"/>
      <c r="AJ104" s="561"/>
      <c r="AK104" s="561"/>
      <c r="AL104" s="561"/>
      <c r="AM104" s="561"/>
      <c r="AN104" s="561"/>
      <c r="AO104" s="561"/>
    </row>
    <row r="105" spans="2:41" ht="18.75" customHeight="1">
      <c r="B105" s="33"/>
      <c r="C105" s="34"/>
      <c r="D105" s="34"/>
      <c r="E105" s="34"/>
      <c r="F105" s="112" t="s">
        <v>164</v>
      </c>
      <c r="G105" s="606"/>
      <c r="H105" s="589"/>
      <c r="I105" s="589"/>
      <c r="J105" s="589"/>
      <c r="K105" s="590"/>
      <c r="L105" s="54" t="s">
        <v>143</v>
      </c>
      <c r="M105" s="54"/>
      <c r="N105" s="54"/>
      <c r="O105" s="54"/>
      <c r="P105" s="54"/>
      <c r="Q105" s="54"/>
      <c r="R105" s="54"/>
      <c r="S105" s="54"/>
      <c r="T105" s="59"/>
      <c r="W105" s="13" t="s">
        <v>159</v>
      </c>
      <c r="X105" s="579" t="s">
        <v>163</v>
      </c>
      <c r="Y105" s="561"/>
      <c r="Z105" s="561"/>
      <c r="AA105" s="561"/>
      <c r="AB105" s="561"/>
      <c r="AC105" s="561"/>
      <c r="AD105" s="561"/>
      <c r="AE105" s="561"/>
      <c r="AF105" s="561"/>
      <c r="AG105" s="561"/>
      <c r="AH105" s="561"/>
      <c r="AI105" s="561"/>
      <c r="AJ105" s="561"/>
      <c r="AK105" s="561"/>
      <c r="AL105" s="561"/>
      <c r="AM105" s="561"/>
      <c r="AN105" s="561"/>
      <c r="AO105" s="561"/>
    </row>
    <row r="106" spans="2:41" ht="18.75" customHeight="1">
      <c r="B106" s="33"/>
      <c r="C106" s="34"/>
      <c r="D106" s="34"/>
      <c r="E106" s="34"/>
      <c r="F106" s="112" t="s">
        <v>165</v>
      </c>
      <c r="G106" s="606"/>
      <c r="H106" s="589"/>
      <c r="I106" s="589"/>
      <c r="J106" s="589"/>
      <c r="K106" s="590"/>
      <c r="L106" s="54" t="s">
        <v>143</v>
      </c>
      <c r="M106" s="54"/>
      <c r="N106" s="54"/>
      <c r="O106" s="54"/>
      <c r="P106" s="54"/>
      <c r="Q106" s="54"/>
      <c r="R106" s="54"/>
      <c r="S106" s="54"/>
      <c r="T106" s="59"/>
      <c r="W106" s="13" t="s">
        <v>159</v>
      </c>
      <c r="X106" s="579" t="s">
        <v>167</v>
      </c>
      <c r="Y106" s="561"/>
      <c r="Z106" s="561"/>
      <c r="AA106" s="561"/>
      <c r="AB106" s="561"/>
      <c r="AC106" s="561"/>
      <c r="AD106" s="561"/>
      <c r="AE106" s="561"/>
      <c r="AF106" s="561"/>
      <c r="AG106" s="561"/>
      <c r="AH106" s="561"/>
      <c r="AI106" s="561"/>
      <c r="AJ106" s="561"/>
      <c r="AK106" s="561"/>
      <c r="AL106" s="561"/>
      <c r="AM106" s="561"/>
      <c r="AN106" s="561"/>
      <c r="AO106" s="561"/>
    </row>
    <row r="107" spans="2:41" ht="18.75" customHeight="1">
      <c r="B107" s="33"/>
      <c r="C107" s="34"/>
      <c r="D107" s="34"/>
      <c r="E107" s="34"/>
      <c r="F107" s="112" t="s">
        <v>166</v>
      </c>
      <c r="G107" s="606"/>
      <c r="H107" s="589"/>
      <c r="I107" s="589"/>
      <c r="J107" s="589"/>
      <c r="K107" s="590"/>
      <c r="L107" s="54" t="s">
        <v>143</v>
      </c>
      <c r="M107" s="54"/>
      <c r="N107" s="54"/>
      <c r="O107" s="54"/>
      <c r="P107" s="54"/>
      <c r="Q107" s="54"/>
      <c r="R107" s="54"/>
      <c r="S107" s="54"/>
      <c r="T107" s="59"/>
      <c r="W107" s="13" t="s">
        <v>159</v>
      </c>
      <c r="X107" s="579" t="s">
        <v>194</v>
      </c>
      <c r="Y107" s="561"/>
      <c r="Z107" s="561"/>
      <c r="AA107" s="561"/>
      <c r="AB107" s="561"/>
      <c r="AC107" s="561"/>
      <c r="AD107" s="561"/>
      <c r="AE107" s="561"/>
      <c r="AF107" s="561"/>
      <c r="AG107" s="561"/>
      <c r="AH107" s="561"/>
      <c r="AI107" s="561"/>
      <c r="AJ107" s="561"/>
      <c r="AK107" s="561"/>
      <c r="AL107" s="561"/>
      <c r="AM107" s="561"/>
      <c r="AN107" s="561"/>
      <c r="AO107" s="561"/>
    </row>
    <row r="108" spans="2:41" ht="18.75" customHeight="1">
      <c r="B108" s="33"/>
      <c r="C108" s="34"/>
      <c r="D108" s="34"/>
      <c r="E108" s="34"/>
      <c r="F108" s="112" t="s">
        <v>169</v>
      </c>
      <c r="G108" s="606"/>
      <c r="H108" s="589"/>
      <c r="I108" s="589"/>
      <c r="J108" s="589"/>
      <c r="K108" s="590"/>
      <c r="L108" s="54" t="s">
        <v>143</v>
      </c>
      <c r="M108" s="54"/>
      <c r="N108" s="54"/>
      <c r="O108" s="54"/>
      <c r="P108" s="54"/>
      <c r="Q108" s="54"/>
      <c r="R108" s="54"/>
      <c r="S108" s="54"/>
      <c r="T108" s="59"/>
      <c r="W108" s="13" t="s">
        <v>159</v>
      </c>
      <c r="X108" s="579" t="s">
        <v>168</v>
      </c>
      <c r="Y108" s="561"/>
      <c r="Z108" s="561"/>
      <c r="AA108" s="561"/>
      <c r="AB108" s="561"/>
      <c r="AC108" s="561"/>
      <c r="AD108" s="561"/>
      <c r="AE108" s="561"/>
      <c r="AF108" s="561"/>
      <c r="AG108" s="561"/>
      <c r="AH108" s="561"/>
      <c r="AI108" s="561"/>
      <c r="AJ108" s="561"/>
      <c r="AK108" s="561"/>
      <c r="AL108" s="561"/>
      <c r="AM108" s="561"/>
      <c r="AN108" s="561"/>
      <c r="AO108" s="561"/>
    </row>
    <row r="109" spans="2:41" ht="18.75" customHeight="1">
      <c r="B109" s="33"/>
      <c r="C109" s="34"/>
      <c r="D109" s="34"/>
      <c r="E109" s="34"/>
      <c r="F109" s="112" t="s">
        <v>170</v>
      </c>
      <c r="G109" s="595"/>
      <c r="H109" s="596"/>
      <c r="I109" s="596"/>
      <c r="J109" s="596"/>
      <c r="K109" s="597"/>
      <c r="L109" s="51" t="s">
        <v>143</v>
      </c>
      <c r="M109" s="51"/>
      <c r="N109" s="51"/>
      <c r="O109" s="51"/>
      <c r="P109" s="51"/>
      <c r="Q109" s="51"/>
      <c r="R109" s="51"/>
      <c r="S109" s="51"/>
      <c r="T109" s="52"/>
      <c r="W109" s="13" t="s">
        <v>159</v>
      </c>
      <c r="X109" s="579" t="s">
        <v>171</v>
      </c>
      <c r="Y109" s="561"/>
      <c r="Z109" s="561"/>
      <c r="AA109" s="561"/>
      <c r="AB109" s="561"/>
      <c r="AC109" s="561"/>
      <c r="AD109" s="561"/>
      <c r="AE109" s="561"/>
      <c r="AF109" s="561"/>
      <c r="AG109" s="561"/>
      <c r="AH109" s="561"/>
      <c r="AI109" s="561"/>
      <c r="AJ109" s="561"/>
      <c r="AK109" s="561"/>
      <c r="AL109" s="561"/>
      <c r="AM109" s="561"/>
      <c r="AN109" s="561"/>
      <c r="AO109" s="561"/>
    </row>
    <row r="110" spans="2:41" ht="18.75" customHeight="1">
      <c r="B110" s="33"/>
      <c r="C110" s="34"/>
      <c r="D110" s="34"/>
      <c r="E110" s="34"/>
      <c r="F110" s="112" t="s">
        <v>172</v>
      </c>
      <c r="G110" s="591"/>
      <c r="H110" s="586"/>
      <c r="I110" s="586"/>
      <c r="J110" s="586"/>
      <c r="K110" s="587"/>
      <c r="L110" s="53" t="s">
        <v>143</v>
      </c>
      <c r="M110" s="647" t="s">
        <v>175</v>
      </c>
      <c r="N110" s="688"/>
      <c r="O110" s="680"/>
      <c r="P110" s="681"/>
      <c r="Q110" s="681"/>
      <c r="R110" s="681"/>
      <c r="S110" s="681"/>
      <c r="T110" s="682"/>
      <c r="W110" s="13" t="s">
        <v>159</v>
      </c>
      <c r="X110" s="580" t="s">
        <v>196</v>
      </c>
      <c r="Y110" s="581"/>
      <c r="Z110" s="581"/>
      <c r="AA110" s="581"/>
      <c r="AB110" s="581"/>
      <c r="AC110" s="581"/>
      <c r="AD110" s="581"/>
      <c r="AE110" s="581"/>
      <c r="AF110" s="581"/>
      <c r="AG110" s="581"/>
      <c r="AH110" s="581"/>
      <c r="AI110" s="581"/>
      <c r="AJ110" s="581"/>
      <c r="AK110" s="581"/>
      <c r="AL110" s="581"/>
      <c r="AM110" s="581"/>
      <c r="AN110" s="581"/>
      <c r="AO110" s="581"/>
    </row>
    <row r="111" spans="2:41" ht="18.75" customHeight="1">
      <c r="B111" s="33"/>
      <c r="C111" s="34"/>
      <c r="D111" s="34"/>
      <c r="E111" s="34"/>
      <c r="F111" s="112" t="s">
        <v>173</v>
      </c>
      <c r="G111" s="606"/>
      <c r="H111" s="589"/>
      <c r="I111" s="589"/>
      <c r="J111" s="589"/>
      <c r="K111" s="590"/>
      <c r="L111" s="54" t="s">
        <v>143</v>
      </c>
      <c r="M111" s="652" t="s">
        <v>175</v>
      </c>
      <c r="N111" s="676"/>
      <c r="O111" s="654"/>
      <c r="P111" s="655"/>
      <c r="Q111" s="655"/>
      <c r="R111" s="655"/>
      <c r="S111" s="655"/>
      <c r="T111" s="656"/>
      <c r="W111" s="13" t="s">
        <v>159</v>
      </c>
      <c r="X111" s="580" t="s">
        <v>196</v>
      </c>
      <c r="Y111" s="581"/>
      <c r="Z111" s="581"/>
      <c r="AA111" s="581"/>
      <c r="AB111" s="581"/>
      <c r="AC111" s="581"/>
      <c r="AD111" s="581"/>
      <c r="AE111" s="581"/>
      <c r="AF111" s="581"/>
      <c r="AG111" s="581"/>
      <c r="AH111" s="581"/>
      <c r="AI111" s="581"/>
      <c r="AJ111" s="581"/>
      <c r="AK111" s="581"/>
      <c r="AL111" s="581"/>
      <c r="AM111" s="581"/>
      <c r="AN111" s="581"/>
      <c r="AO111" s="581"/>
    </row>
    <row r="112" spans="2:41" ht="18.75" customHeight="1">
      <c r="B112" s="46"/>
      <c r="C112" s="47"/>
      <c r="D112" s="47"/>
      <c r="E112" s="47"/>
      <c r="F112" s="113" t="s">
        <v>174</v>
      </c>
      <c r="G112" s="595"/>
      <c r="H112" s="596"/>
      <c r="I112" s="596"/>
      <c r="J112" s="596"/>
      <c r="K112" s="597"/>
      <c r="L112" s="51" t="s">
        <v>143</v>
      </c>
      <c r="M112" s="652" t="s">
        <v>175</v>
      </c>
      <c r="N112" s="676"/>
      <c r="O112" s="659"/>
      <c r="P112" s="660"/>
      <c r="Q112" s="660"/>
      <c r="R112" s="660"/>
      <c r="S112" s="660"/>
      <c r="T112" s="661"/>
      <c r="W112" s="13" t="s">
        <v>159</v>
      </c>
      <c r="X112" s="580" t="s">
        <v>196</v>
      </c>
      <c r="Y112" s="581"/>
      <c r="Z112" s="581"/>
      <c r="AA112" s="581"/>
      <c r="AB112" s="581"/>
      <c r="AC112" s="581"/>
      <c r="AD112" s="581"/>
      <c r="AE112" s="581"/>
      <c r="AF112" s="581"/>
      <c r="AG112" s="581"/>
      <c r="AH112" s="581"/>
      <c r="AI112" s="581"/>
      <c r="AJ112" s="581"/>
      <c r="AK112" s="581"/>
      <c r="AL112" s="581"/>
      <c r="AM112" s="581"/>
      <c r="AN112" s="581"/>
      <c r="AO112" s="581"/>
    </row>
    <row r="113" spans="2:46" ht="18.75" customHeight="1">
      <c r="B113" s="115" t="s">
        <v>746</v>
      </c>
      <c r="C113" s="53"/>
      <c r="D113" s="53"/>
      <c r="E113" s="53"/>
      <c r="F113" s="116"/>
      <c r="G113" s="582" t="str">
        <f>IF(OR(G125="",G116="",G122=""),"",SUM(G114,G116:K119,G121:K125))</f>
        <v/>
      </c>
      <c r="H113" s="583"/>
      <c r="I113" s="583"/>
      <c r="J113" s="583"/>
      <c r="K113" s="584"/>
      <c r="L113" s="53"/>
      <c r="M113" s="53"/>
      <c r="N113" s="53"/>
      <c r="O113" s="53"/>
      <c r="P113" s="53"/>
      <c r="Q113" s="53"/>
      <c r="R113" s="53"/>
      <c r="S113" s="53"/>
      <c r="T113" s="58"/>
      <c r="X113" s="637" t="s">
        <v>747</v>
      </c>
      <c r="Y113" s="638"/>
      <c r="Z113" s="638"/>
      <c r="AA113" s="638"/>
      <c r="AB113" s="638"/>
      <c r="AC113" s="638"/>
      <c r="AD113" s="638"/>
      <c r="AE113" s="638"/>
      <c r="AF113" s="638"/>
      <c r="AG113" s="638"/>
      <c r="AH113" s="638"/>
      <c r="AI113" s="638"/>
      <c r="AJ113" s="638"/>
      <c r="AK113" s="638"/>
      <c r="AL113" s="638"/>
      <c r="AM113" s="638"/>
      <c r="AN113" s="638"/>
      <c r="AO113" s="638"/>
    </row>
    <row r="114" spans="2:46" ht="18.75" customHeight="1">
      <c r="B114" s="33"/>
      <c r="C114" s="34"/>
      <c r="D114" s="34"/>
      <c r="E114" s="34"/>
      <c r="F114" s="112" t="s">
        <v>699</v>
      </c>
      <c r="G114" s="644"/>
      <c r="H114" s="645"/>
      <c r="I114" s="645"/>
      <c r="J114" s="645"/>
      <c r="K114" s="646"/>
      <c r="L114" s="54" t="s">
        <v>143</v>
      </c>
      <c r="M114" s="120" t="s">
        <v>192</v>
      </c>
      <c r="N114" s="692"/>
      <c r="O114" s="703"/>
      <c r="P114" s="121" t="s">
        <v>180</v>
      </c>
      <c r="Q114" s="120" t="s">
        <v>181</v>
      </c>
      <c r="R114" s="692"/>
      <c r="S114" s="703"/>
      <c r="T114" s="122" t="s">
        <v>182</v>
      </c>
      <c r="W114" s="13" t="s">
        <v>159</v>
      </c>
      <c r="X114" s="602" t="s">
        <v>911</v>
      </c>
      <c r="Y114" s="581"/>
      <c r="Z114" s="581"/>
      <c r="AA114" s="581"/>
      <c r="AB114" s="581"/>
      <c r="AC114" s="581"/>
      <c r="AD114" s="581"/>
      <c r="AE114" s="581"/>
      <c r="AF114" s="581"/>
      <c r="AG114" s="581"/>
      <c r="AH114" s="581"/>
      <c r="AI114" s="581"/>
      <c r="AJ114" s="581"/>
      <c r="AK114" s="581"/>
      <c r="AL114" s="581"/>
      <c r="AM114" s="581"/>
      <c r="AN114" s="581"/>
      <c r="AO114" s="581"/>
    </row>
    <row r="115" spans="2:46" ht="18.75" customHeight="1">
      <c r="B115" s="33"/>
      <c r="C115" s="34"/>
      <c r="D115" s="34"/>
      <c r="E115" s="34"/>
      <c r="F115" s="112" t="s">
        <v>839</v>
      </c>
      <c r="G115" s="117"/>
      <c r="H115" s="603"/>
      <c r="I115" s="694"/>
      <c r="J115" s="694"/>
      <c r="K115" s="695"/>
      <c r="L115" s="55" t="s">
        <v>214</v>
      </c>
      <c r="M115" s="55"/>
      <c r="N115" s="119" t="s">
        <v>215</v>
      </c>
      <c r="O115" s="603"/>
      <c r="P115" s="604"/>
      <c r="Q115" s="604"/>
      <c r="R115" s="604"/>
      <c r="S115" s="729"/>
      <c r="T115" s="92" t="str">
        <f>IF($G$115="","",VLOOKUP($G$115,$AT$8:$AU$9,2,FALSE))</f>
        <v/>
      </c>
      <c r="W115" s="13" t="s">
        <v>159</v>
      </c>
      <c r="X115" s="602" t="s">
        <v>843</v>
      </c>
      <c r="Y115" s="581"/>
      <c r="Z115" s="581"/>
      <c r="AA115" s="581"/>
      <c r="AB115" s="581"/>
      <c r="AC115" s="581"/>
      <c r="AD115" s="581"/>
      <c r="AE115" s="581"/>
      <c r="AF115" s="581"/>
      <c r="AG115" s="581"/>
      <c r="AH115" s="581"/>
      <c r="AI115" s="581"/>
      <c r="AJ115" s="581"/>
      <c r="AK115" s="581"/>
      <c r="AL115" s="581"/>
      <c r="AM115" s="581"/>
      <c r="AN115" s="581"/>
      <c r="AO115" s="581"/>
    </row>
    <row r="116" spans="2:46" ht="18.75" customHeight="1">
      <c r="B116" s="33"/>
      <c r="C116" s="34"/>
      <c r="D116" s="34"/>
      <c r="E116" s="34"/>
      <c r="F116" s="112" t="s">
        <v>176</v>
      </c>
      <c r="G116" s="606"/>
      <c r="H116" s="589"/>
      <c r="I116" s="589"/>
      <c r="J116" s="589"/>
      <c r="K116" s="590"/>
      <c r="L116" s="54" t="s">
        <v>143</v>
      </c>
      <c r="M116" s="119" t="s">
        <v>192</v>
      </c>
      <c r="N116" s="692"/>
      <c r="O116" s="703"/>
      <c r="P116" s="55" t="s">
        <v>180</v>
      </c>
      <c r="Q116" s="119" t="s">
        <v>181</v>
      </c>
      <c r="R116" s="692"/>
      <c r="S116" s="703"/>
      <c r="T116" s="123" t="s">
        <v>182</v>
      </c>
      <c r="W116" s="13" t="s">
        <v>159</v>
      </c>
      <c r="X116" s="602" t="s">
        <v>185</v>
      </c>
      <c r="Y116" s="581"/>
      <c r="Z116" s="581"/>
      <c r="AA116" s="581"/>
      <c r="AB116" s="581"/>
      <c r="AC116" s="581"/>
      <c r="AD116" s="581"/>
      <c r="AE116" s="581"/>
      <c r="AF116" s="581"/>
      <c r="AG116" s="581"/>
      <c r="AH116" s="581"/>
      <c r="AI116" s="581"/>
      <c r="AJ116" s="581"/>
      <c r="AK116" s="581"/>
      <c r="AL116" s="581"/>
      <c r="AM116" s="581"/>
      <c r="AN116" s="581"/>
      <c r="AO116" s="581"/>
    </row>
    <row r="117" spans="2:46" ht="18.75" customHeight="1">
      <c r="B117" s="33"/>
      <c r="C117" s="34"/>
      <c r="D117" s="34"/>
      <c r="E117" s="34"/>
      <c r="F117" s="112" t="s">
        <v>177</v>
      </c>
      <c r="G117" s="606"/>
      <c r="H117" s="589"/>
      <c r="I117" s="589"/>
      <c r="J117" s="589"/>
      <c r="K117" s="590"/>
      <c r="L117" s="54" t="s">
        <v>143</v>
      </c>
      <c r="M117" s="119" t="s">
        <v>192</v>
      </c>
      <c r="N117" s="692"/>
      <c r="O117" s="703"/>
      <c r="P117" s="55" t="s">
        <v>180</v>
      </c>
      <c r="Q117" s="119" t="s">
        <v>181</v>
      </c>
      <c r="R117" s="692"/>
      <c r="S117" s="703"/>
      <c r="T117" s="123" t="s">
        <v>182</v>
      </c>
      <c r="W117" s="13" t="s">
        <v>159</v>
      </c>
      <c r="X117" s="602" t="s">
        <v>700</v>
      </c>
      <c r="Y117" s="581"/>
      <c r="Z117" s="581"/>
      <c r="AA117" s="581"/>
      <c r="AB117" s="581"/>
      <c r="AC117" s="581"/>
      <c r="AD117" s="581"/>
      <c r="AE117" s="581"/>
      <c r="AF117" s="581"/>
      <c r="AG117" s="581"/>
      <c r="AH117" s="581"/>
      <c r="AI117" s="581"/>
      <c r="AJ117" s="581"/>
      <c r="AK117" s="581"/>
      <c r="AL117" s="581"/>
      <c r="AM117" s="581"/>
      <c r="AN117" s="581"/>
      <c r="AO117" s="581"/>
    </row>
    <row r="118" spans="2:46" ht="18.75" customHeight="1">
      <c r="B118" s="33"/>
      <c r="C118" s="34"/>
      <c r="D118" s="34"/>
      <c r="E118" s="34"/>
      <c r="F118" s="112" t="s">
        <v>183</v>
      </c>
      <c r="G118" s="606"/>
      <c r="H118" s="589"/>
      <c r="I118" s="589"/>
      <c r="J118" s="589"/>
      <c r="K118" s="590"/>
      <c r="L118" s="54" t="s">
        <v>143</v>
      </c>
      <c r="M118" s="119" t="s">
        <v>192</v>
      </c>
      <c r="N118" s="692"/>
      <c r="O118" s="703"/>
      <c r="P118" s="55" t="s">
        <v>180</v>
      </c>
      <c r="Q118" s="119" t="s">
        <v>181</v>
      </c>
      <c r="R118" s="692"/>
      <c r="S118" s="703"/>
      <c r="T118" s="123" t="s">
        <v>182</v>
      </c>
      <c r="W118" s="13" t="s">
        <v>159</v>
      </c>
      <c r="X118" s="602" t="s">
        <v>186</v>
      </c>
      <c r="Y118" s="581"/>
      <c r="Z118" s="581"/>
      <c r="AA118" s="581"/>
      <c r="AB118" s="581"/>
      <c r="AC118" s="581"/>
      <c r="AD118" s="581"/>
      <c r="AE118" s="581"/>
      <c r="AF118" s="581"/>
      <c r="AG118" s="581"/>
      <c r="AH118" s="581"/>
      <c r="AI118" s="581"/>
      <c r="AJ118" s="581"/>
      <c r="AK118" s="581"/>
      <c r="AL118" s="581"/>
      <c r="AM118" s="581"/>
      <c r="AN118" s="581"/>
      <c r="AO118" s="581"/>
    </row>
    <row r="119" spans="2:46" ht="18.75" customHeight="1">
      <c r="B119" s="33"/>
      <c r="C119" s="34"/>
      <c r="D119" s="34"/>
      <c r="E119" s="34"/>
      <c r="F119" s="112" t="s">
        <v>184</v>
      </c>
      <c r="G119" s="606"/>
      <c r="H119" s="589"/>
      <c r="I119" s="589"/>
      <c r="J119" s="589"/>
      <c r="K119" s="590"/>
      <c r="L119" s="54" t="s">
        <v>143</v>
      </c>
      <c r="M119" s="124" t="s">
        <v>193</v>
      </c>
      <c r="N119" s="706"/>
      <c r="O119" s="590"/>
      <c r="P119" s="55" t="s">
        <v>187</v>
      </c>
      <c r="Q119" s="119" t="s">
        <v>181</v>
      </c>
      <c r="R119" s="692"/>
      <c r="S119" s="703"/>
      <c r="T119" s="123" t="s">
        <v>182</v>
      </c>
      <c r="W119" s="13" t="s">
        <v>159</v>
      </c>
      <c r="X119" s="602" t="s">
        <v>186</v>
      </c>
      <c r="Y119" s="581"/>
      <c r="Z119" s="581"/>
      <c r="AA119" s="581"/>
      <c r="AB119" s="581"/>
      <c r="AC119" s="581"/>
      <c r="AD119" s="581"/>
      <c r="AE119" s="581"/>
      <c r="AF119" s="581"/>
      <c r="AG119" s="581"/>
      <c r="AH119" s="581"/>
      <c r="AI119" s="581"/>
      <c r="AJ119" s="581"/>
      <c r="AK119" s="581"/>
      <c r="AL119" s="581"/>
      <c r="AM119" s="581"/>
      <c r="AN119" s="581"/>
      <c r="AO119" s="581"/>
    </row>
    <row r="120" spans="2:46" ht="18.75" customHeight="1">
      <c r="B120" s="33"/>
      <c r="C120" s="34"/>
      <c r="D120" s="34"/>
      <c r="E120" s="34"/>
      <c r="F120" s="112" t="s">
        <v>188</v>
      </c>
      <c r="G120" s="117"/>
      <c r="H120" s="696"/>
      <c r="I120" s="697"/>
      <c r="J120" s="697"/>
      <c r="K120" s="697"/>
      <c r="L120" s="118" t="s">
        <v>143</v>
      </c>
      <c r="M120" s="119" t="s">
        <v>179</v>
      </c>
      <c r="N120" s="696"/>
      <c r="O120" s="707"/>
      <c r="P120" s="55" t="s">
        <v>187</v>
      </c>
      <c r="Q120" s="119" t="s">
        <v>181</v>
      </c>
      <c r="R120" s="708"/>
      <c r="S120" s="709"/>
      <c r="T120" s="123" t="s">
        <v>182</v>
      </c>
      <c r="W120" s="13" t="s">
        <v>159</v>
      </c>
      <c r="X120" s="579" t="s">
        <v>189</v>
      </c>
      <c r="Y120" s="561"/>
      <c r="Z120" s="561"/>
      <c r="AA120" s="561"/>
      <c r="AB120" s="561"/>
      <c r="AC120" s="561"/>
      <c r="AD120" s="561"/>
      <c r="AE120" s="561"/>
      <c r="AF120" s="561"/>
      <c r="AG120" s="561"/>
      <c r="AH120" s="561"/>
      <c r="AI120" s="561"/>
      <c r="AJ120" s="561"/>
      <c r="AK120" s="561"/>
      <c r="AL120" s="561"/>
      <c r="AM120" s="561"/>
      <c r="AN120" s="561"/>
      <c r="AO120" s="561"/>
    </row>
    <row r="121" spans="2:46" ht="18.75" customHeight="1">
      <c r="B121" s="33"/>
      <c r="C121" s="34"/>
      <c r="D121" s="34"/>
      <c r="E121" s="34"/>
      <c r="F121" s="112" t="s">
        <v>190</v>
      </c>
      <c r="G121" s="698"/>
      <c r="H121" s="699"/>
      <c r="I121" s="699"/>
      <c r="J121" s="699"/>
      <c r="K121" s="700"/>
      <c r="L121" s="110" t="s">
        <v>143</v>
      </c>
      <c r="M121" s="125" t="s">
        <v>193</v>
      </c>
      <c r="N121" s="710"/>
      <c r="O121" s="618"/>
      <c r="P121" s="95" t="s">
        <v>187</v>
      </c>
      <c r="Q121" s="126" t="s">
        <v>181</v>
      </c>
      <c r="R121" s="730"/>
      <c r="S121" s="731"/>
      <c r="T121" s="127" t="s">
        <v>182</v>
      </c>
      <c r="W121" s="13" t="s">
        <v>159</v>
      </c>
      <c r="X121" s="602" t="s">
        <v>191</v>
      </c>
      <c r="Y121" s="581"/>
      <c r="Z121" s="581"/>
      <c r="AA121" s="581"/>
      <c r="AB121" s="581"/>
      <c r="AC121" s="581"/>
      <c r="AD121" s="581"/>
      <c r="AE121" s="581"/>
      <c r="AF121" s="581"/>
      <c r="AG121" s="581"/>
      <c r="AH121" s="581"/>
      <c r="AI121" s="581"/>
      <c r="AJ121" s="581"/>
      <c r="AK121" s="581"/>
      <c r="AL121" s="581"/>
      <c r="AM121" s="581"/>
      <c r="AN121" s="581"/>
      <c r="AO121" s="581"/>
    </row>
    <row r="122" spans="2:46" ht="18.75" customHeight="1">
      <c r="B122" s="33"/>
      <c r="C122" s="34"/>
      <c r="D122" s="34"/>
      <c r="E122" s="34"/>
      <c r="F122" s="112" t="s">
        <v>178</v>
      </c>
      <c r="G122" s="616"/>
      <c r="H122" s="617"/>
      <c r="I122" s="617"/>
      <c r="J122" s="617"/>
      <c r="K122" s="618"/>
      <c r="L122" s="110" t="s">
        <v>143</v>
      </c>
      <c r="M122" s="170" t="s">
        <v>192</v>
      </c>
      <c r="N122" s="730"/>
      <c r="O122" s="731"/>
      <c r="P122" s="468" t="s">
        <v>180</v>
      </c>
      <c r="Q122" s="170" t="s">
        <v>181</v>
      </c>
      <c r="R122" s="730"/>
      <c r="S122" s="731"/>
      <c r="T122" s="469" t="s">
        <v>182</v>
      </c>
      <c r="W122" s="13" t="s">
        <v>159</v>
      </c>
      <c r="X122" s="602" t="s">
        <v>195</v>
      </c>
      <c r="Y122" s="581"/>
      <c r="Z122" s="581"/>
      <c r="AA122" s="581"/>
      <c r="AB122" s="581"/>
      <c r="AC122" s="581"/>
      <c r="AD122" s="581"/>
      <c r="AE122" s="581"/>
      <c r="AF122" s="581"/>
      <c r="AG122" s="581"/>
      <c r="AH122" s="581"/>
      <c r="AI122" s="581"/>
      <c r="AJ122" s="581"/>
      <c r="AK122" s="581"/>
      <c r="AL122" s="581"/>
      <c r="AM122" s="581"/>
      <c r="AN122" s="581"/>
      <c r="AO122" s="581"/>
    </row>
    <row r="123" spans="2:46" ht="18.75" customHeight="1">
      <c r="B123" s="33"/>
      <c r="C123" s="34"/>
      <c r="D123" s="34"/>
      <c r="E123" s="34"/>
      <c r="F123" s="112" t="s">
        <v>702</v>
      </c>
      <c r="G123" s="595"/>
      <c r="H123" s="596"/>
      <c r="I123" s="596"/>
      <c r="J123" s="596"/>
      <c r="K123" s="597"/>
      <c r="L123" s="51" t="s">
        <v>143</v>
      </c>
      <c r="M123" s="51"/>
      <c r="N123" s="51"/>
      <c r="O123" s="51"/>
      <c r="P123" s="51"/>
      <c r="Q123" s="51"/>
      <c r="R123" s="51"/>
      <c r="S123" s="51"/>
      <c r="T123" s="52"/>
      <c r="W123" s="13" t="s">
        <v>159</v>
      </c>
      <c r="X123" s="711" t="s">
        <v>701</v>
      </c>
      <c r="Y123" s="712"/>
      <c r="Z123" s="712"/>
      <c r="AA123" s="712"/>
      <c r="AB123" s="712"/>
      <c r="AC123" s="712"/>
      <c r="AD123" s="712"/>
      <c r="AE123" s="712"/>
      <c r="AF123" s="712"/>
      <c r="AG123" s="712"/>
      <c r="AH123" s="712"/>
      <c r="AI123" s="712"/>
      <c r="AJ123" s="712"/>
      <c r="AK123" s="712"/>
      <c r="AL123" s="712"/>
      <c r="AM123" s="712"/>
      <c r="AN123" s="712"/>
      <c r="AO123" s="712"/>
    </row>
    <row r="124" spans="2:46" ht="18.75" customHeight="1">
      <c r="B124" s="33"/>
      <c r="C124" s="34"/>
      <c r="D124" s="34"/>
      <c r="E124" s="34"/>
      <c r="F124" s="112" t="s">
        <v>259</v>
      </c>
      <c r="G124" s="644"/>
      <c r="H124" s="645"/>
      <c r="I124" s="645"/>
      <c r="J124" s="645"/>
      <c r="K124" s="646"/>
      <c r="L124" s="97" t="s">
        <v>143</v>
      </c>
      <c r="M124" s="732" t="s">
        <v>175</v>
      </c>
      <c r="N124" s="733"/>
      <c r="O124" s="649"/>
      <c r="P124" s="650"/>
      <c r="Q124" s="650"/>
      <c r="R124" s="650"/>
      <c r="S124" s="650"/>
      <c r="T124" s="651"/>
      <c r="W124" s="13" t="s">
        <v>159</v>
      </c>
      <c r="X124" s="580" t="s">
        <v>831</v>
      </c>
      <c r="Y124" s="581"/>
      <c r="Z124" s="581"/>
      <c r="AA124" s="581"/>
      <c r="AB124" s="581"/>
      <c r="AC124" s="581"/>
      <c r="AD124" s="581"/>
      <c r="AE124" s="581"/>
      <c r="AF124" s="581"/>
      <c r="AG124" s="581"/>
      <c r="AH124" s="581"/>
      <c r="AI124" s="581"/>
      <c r="AJ124" s="581"/>
      <c r="AK124" s="581"/>
      <c r="AL124" s="581"/>
      <c r="AM124" s="581"/>
      <c r="AN124" s="581"/>
      <c r="AO124" s="581"/>
    </row>
    <row r="125" spans="2:46" ht="18.75" customHeight="1">
      <c r="B125" s="46"/>
      <c r="C125" s="47"/>
      <c r="D125" s="47"/>
      <c r="E125" s="47"/>
      <c r="F125" s="113" t="s">
        <v>260</v>
      </c>
      <c r="G125" s="595"/>
      <c r="H125" s="596"/>
      <c r="I125" s="596"/>
      <c r="J125" s="596"/>
      <c r="K125" s="597"/>
      <c r="L125" s="51" t="s">
        <v>143</v>
      </c>
      <c r="M125" s="652" t="s">
        <v>175</v>
      </c>
      <c r="N125" s="676"/>
      <c r="O125" s="659"/>
      <c r="P125" s="660"/>
      <c r="Q125" s="660"/>
      <c r="R125" s="660"/>
      <c r="S125" s="660"/>
      <c r="T125" s="661"/>
      <c r="W125" s="13" t="s">
        <v>159</v>
      </c>
      <c r="X125" s="580" t="s">
        <v>831</v>
      </c>
      <c r="Y125" s="581"/>
      <c r="Z125" s="581"/>
      <c r="AA125" s="581"/>
      <c r="AB125" s="581"/>
      <c r="AC125" s="581"/>
      <c r="AD125" s="581"/>
      <c r="AE125" s="581"/>
      <c r="AF125" s="581"/>
      <c r="AG125" s="581"/>
      <c r="AH125" s="581"/>
      <c r="AI125" s="581"/>
      <c r="AJ125" s="581"/>
      <c r="AK125" s="581"/>
      <c r="AL125" s="581"/>
      <c r="AM125" s="581"/>
      <c r="AN125" s="581"/>
      <c r="AO125" s="581"/>
      <c r="AT125" s="12" t="b">
        <f>ISBLANK(AT123)</f>
        <v>1</v>
      </c>
    </row>
    <row r="126" spans="2:46" ht="18.75" customHeight="1">
      <c r="B126" s="115" t="s">
        <v>153</v>
      </c>
      <c r="C126" s="53"/>
      <c r="D126" s="53"/>
      <c r="E126" s="53"/>
      <c r="F126" s="116"/>
      <c r="G126" s="582" t="str">
        <f>IF(OR(G138="",G127="",G133=""),"",SUM(G127:K130,G131:K138))</f>
        <v/>
      </c>
      <c r="H126" s="583"/>
      <c r="I126" s="583"/>
      <c r="J126" s="583"/>
      <c r="K126" s="584"/>
      <c r="L126" s="53"/>
      <c r="M126" s="53"/>
      <c r="N126" s="53"/>
      <c r="O126" s="53"/>
      <c r="P126" s="53"/>
      <c r="Q126" s="53"/>
      <c r="R126" s="53"/>
      <c r="S126" s="53"/>
      <c r="T126" s="58"/>
      <c r="X126" s="637" t="s">
        <v>224</v>
      </c>
      <c r="Y126" s="638"/>
      <c r="Z126" s="638"/>
      <c r="AA126" s="638"/>
      <c r="AB126" s="638"/>
      <c r="AC126" s="638"/>
      <c r="AD126" s="638"/>
      <c r="AE126" s="638"/>
      <c r="AF126" s="638"/>
      <c r="AG126" s="638"/>
      <c r="AH126" s="638"/>
      <c r="AI126" s="638"/>
      <c r="AJ126" s="638"/>
      <c r="AK126" s="638"/>
      <c r="AL126" s="638"/>
      <c r="AM126" s="638"/>
      <c r="AN126" s="638"/>
      <c r="AO126" s="638"/>
    </row>
    <row r="127" spans="2:46" ht="18.75" customHeight="1">
      <c r="B127" s="130"/>
      <c r="C127" s="110"/>
      <c r="D127" s="110"/>
      <c r="E127" s="110"/>
      <c r="F127" s="129" t="s">
        <v>197</v>
      </c>
      <c r="G127" s="644"/>
      <c r="H127" s="645"/>
      <c r="I127" s="645"/>
      <c r="J127" s="645"/>
      <c r="K127" s="646"/>
      <c r="L127" s="54" t="s">
        <v>143</v>
      </c>
      <c r="M127" s="124" t="s">
        <v>179</v>
      </c>
      <c r="N127" s="692"/>
      <c r="O127" s="693"/>
      <c r="P127" s="55" t="s">
        <v>198</v>
      </c>
      <c r="Q127" s="124" t="s">
        <v>181</v>
      </c>
      <c r="R127" s="692"/>
      <c r="S127" s="693"/>
      <c r="T127" s="123" t="s">
        <v>182</v>
      </c>
      <c r="W127" s="13" t="s">
        <v>159</v>
      </c>
      <c r="X127" s="602" t="s">
        <v>201</v>
      </c>
      <c r="Y127" s="581"/>
      <c r="Z127" s="581"/>
      <c r="AA127" s="581"/>
      <c r="AB127" s="581"/>
      <c r="AC127" s="581"/>
      <c r="AD127" s="581"/>
      <c r="AE127" s="581"/>
      <c r="AF127" s="581"/>
      <c r="AG127" s="581"/>
      <c r="AH127" s="581"/>
      <c r="AI127" s="581"/>
      <c r="AJ127" s="581"/>
      <c r="AK127" s="581"/>
      <c r="AL127" s="581"/>
      <c r="AM127" s="581"/>
      <c r="AN127" s="581"/>
      <c r="AO127" s="581"/>
    </row>
    <row r="128" spans="2:46" ht="18.75" customHeight="1">
      <c r="B128" s="33"/>
      <c r="C128" s="34"/>
      <c r="D128" s="34"/>
      <c r="E128" s="34"/>
      <c r="F128" s="112" t="s">
        <v>200</v>
      </c>
      <c r="G128" s="606"/>
      <c r="H128" s="589"/>
      <c r="I128" s="589"/>
      <c r="J128" s="589"/>
      <c r="K128" s="590"/>
      <c r="L128" s="54" t="s">
        <v>128</v>
      </c>
      <c r="M128" s="737" t="s">
        <v>203</v>
      </c>
      <c r="N128" s="738"/>
      <c r="O128" s="739"/>
      <c r="P128" s="740"/>
      <c r="Q128" s="740"/>
      <c r="R128" s="741"/>
      <c r="S128" s="54"/>
      <c r="T128" s="92" t="str">
        <f>IF($O$128="","",VLOOKUP($O$128,$AZ$2:$BA$10,2,FALSE))</f>
        <v/>
      </c>
      <c r="W128" s="13" t="s">
        <v>159</v>
      </c>
      <c r="X128" s="602" t="s">
        <v>202</v>
      </c>
      <c r="Y128" s="581"/>
      <c r="Z128" s="581"/>
      <c r="AA128" s="581"/>
      <c r="AB128" s="581"/>
      <c r="AC128" s="581"/>
      <c r="AD128" s="581"/>
      <c r="AE128" s="581"/>
      <c r="AF128" s="581"/>
      <c r="AG128" s="581"/>
      <c r="AH128" s="581"/>
      <c r="AI128" s="581"/>
      <c r="AJ128" s="581"/>
      <c r="AK128" s="581"/>
      <c r="AL128" s="581"/>
      <c r="AM128" s="581"/>
      <c r="AN128" s="581"/>
      <c r="AO128" s="581"/>
    </row>
    <row r="129" spans="2:107" ht="18.75" customHeight="1">
      <c r="B129" s="33"/>
      <c r="C129" s="34"/>
      <c r="D129" s="34"/>
      <c r="E129" s="34"/>
      <c r="F129" s="112" t="s">
        <v>213</v>
      </c>
      <c r="G129" s="606"/>
      <c r="H129" s="589"/>
      <c r="I129" s="589"/>
      <c r="J129" s="589"/>
      <c r="K129" s="590"/>
      <c r="L129" s="54" t="s">
        <v>128</v>
      </c>
      <c r="M129" s="54"/>
      <c r="N129" s="54"/>
      <c r="O129" s="54"/>
      <c r="P129" s="54"/>
      <c r="Q129" s="54"/>
      <c r="R129" s="54"/>
      <c r="S129" s="54"/>
      <c r="T129" s="59"/>
      <c r="W129" s="13" t="s">
        <v>159</v>
      </c>
      <c r="X129" s="579" t="s">
        <v>216</v>
      </c>
      <c r="Y129" s="561"/>
      <c r="Z129" s="561"/>
      <c r="AA129" s="561"/>
      <c r="AB129" s="561"/>
      <c r="AC129" s="561"/>
      <c r="AD129" s="561"/>
      <c r="AE129" s="561"/>
      <c r="AF129" s="561"/>
      <c r="AG129" s="561"/>
      <c r="AH129" s="561"/>
      <c r="AI129" s="561"/>
      <c r="AJ129" s="561"/>
      <c r="AK129" s="561"/>
      <c r="AL129" s="561"/>
      <c r="AM129" s="561"/>
      <c r="AN129" s="561"/>
      <c r="AO129" s="561"/>
    </row>
    <row r="130" spans="2:107" ht="18.75" customHeight="1">
      <c r="B130" s="33"/>
      <c r="C130" s="34"/>
      <c r="D130" s="34"/>
      <c r="E130" s="34"/>
      <c r="F130" s="112" t="s">
        <v>832</v>
      </c>
      <c r="G130" s="606"/>
      <c r="H130" s="589"/>
      <c r="I130" s="589"/>
      <c r="J130" s="589"/>
      <c r="K130" s="590"/>
      <c r="L130" s="54" t="s">
        <v>128</v>
      </c>
      <c r="M130" s="54"/>
      <c r="N130" s="54"/>
      <c r="O130" s="54"/>
      <c r="P130" s="54"/>
      <c r="Q130" s="54"/>
      <c r="R130" s="54"/>
      <c r="S130" s="54"/>
      <c r="T130" s="59"/>
      <c r="W130" s="13" t="s">
        <v>159</v>
      </c>
      <c r="X130" s="579" t="s">
        <v>703</v>
      </c>
      <c r="Y130" s="561"/>
      <c r="Z130" s="561"/>
      <c r="AA130" s="561"/>
      <c r="AB130" s="561"/>
      <c r="AC130" s="561"/>
      <c r="AD130" s="561"/>
      <c r="AE130" s="561"/>
      <c r="AF130" s="561"/>
      <c r="AG130" s="561"/>
      <c r="AH130" s="561"/>
      <c r="AI130" s="561"/>
      <c r="AJ130" s="561"/>
      <c r="AK130" s="561"/>
      <c r="AL130" s="561"/>
      <c r="AM130" s="561"/>
      <c r="AN130" s="561"/>
      <c r="AO130" s="561"/>
    </row>
    <row r="131" spans="2:107" ht="18.75" customHeight="1">
      <c r="B131" s="33"/>
      <c r="C131" s="34"/>
      <c r="D131" s="34"/>
      <c r="E131" s="34"/>
      <c r="F131" s="112" t="s">
        <v>218</v>
      </c>
      <c r="G131" s="606"/>
      <c r="H131" s="589"/>
      <c r="I131" s="589"/>
      <c r="J131" s="589"/>
      <c r="K131" s="590"/>
      <c r="L131" s="54" t="s">
        <v>128</v>
      </c>
      <c r="M131" s="54"/>
      <c r="N131" s="54"/>
      <c r="O131" s="54"/>
      <c r="P131" s="54"/>
      <c r="Q131" s="54"/>
      <c r="R131" s="54"/>
      <c r="S131" s="54"/>
      <c r="T131" s="59"/>
      <c r="W131" s="13" t="s">
        <v>159</v>
      </c>
      <c r="X131" s="579" t="s">
        <v>245</v>
      </c>
      <c r="Y131" s="561"/>
      <c r="Z131" s="561"/>
      <c r="AA131" s="561"/>
      <c r="AB131" s="561"/>
      <c r="AC131" s="561"/>
      <c r="AD131" s="561"/>
      <c r="AE131" s="561"/>
      <c r="AF131" s="561"/>
      <c r="AG131" s="561"/>
      <c r="AH131" s="561"/>
      <c r="AI131" s="561"/>
      <c r="AJ131" s="561"/>
      <c r="AK131" s="561"/>
      <c r="AL131" s="561"/>
      <c r="AM131" s="561"/>
      <c r="AN131" s="561"/>
      <c r="AO131" s="561"/>
    </row>
    <row r="132" spans="2:107" ht="18.75" customHeight="1">
      <c r="B132" s="33"/>
      <c r="C132" s="34"/>
      <c r="D132" s="34"/>
      <c r="E132" s="34"/>
      <c r="F132" s="112" t="s">
        <v>219</v>
      </c>
      <c r="G132" s="606"/>
      <c r="H132" s="589"/>
      <c r="I132" s="589"/>
      <c r="J132" s="589"/>
      <c r="K132" s="590"/>
      <c r="L132" s="54" t="s">
        <v>128</v>
      </c>
      <c r="M132" s="54"/>
      <c r="N132" s="54"/>
      <c r="O132" s="54"/>
      <c r="P132" s="54"/>
      <c r="Q132" s="54"/>
      <c r="R132" s="54"/>
      <c r="S132" s="54"/>
      <c r="T132" s="59"/>
      <c r="W132" s="13" t="s">
        <v>159</v>
      </c>
      <c r="X132" s="579" t="s">
        <v>246</v>
      </c>
      <c r="Y132" s="561"/>
      <c r="Z132" s="561"/>
      <c r="AA132" s="561"/>
      <c r="AB132" s="561"/>
      <c r="AC132" s="561"/>
      <c r="AD132" s="561"/>
      <c r="AE132" s="561"/>
      <c r="AF132" s="561"/>
      <c r="AG132" s="561"/>
      <c r="AH132" s="561"/>
      <c r="AI132" s="561"/>
      <c r="AJ132" s="561"/>
      <c r="AK132" s="561"/>
      <c r="AL132" s="561"/>
      <c r="AM132" s="561"/>
      <c r="AN132" s="561"/>
      <c r="AO132" s="561"/>
    </row>
    <row r="133" spans="2:107" ht="18.75" customHeight="1">
      <c r="B133" s="33"/>
      <c r="C133" s="34"/>
      <c r="D133" s="34"/>
      <c r="E133" s="34"/>
      <c r="F133" s="112" t="s">
        <v>220</v>
      </c>
      <c r="G133" s="606"/>
      <c r="H133" s="589"/>
      <c r="I133" s="589"/>
      <c r="J133" s="589"/>
      <c r="K133" s="590"/>
      <c r="L133" s="54" t="s">
        <v>128</v>
      </c>
      <c r="M133" s="54"/>
      <c r="N133" s="54"/>
      <c r="O133" s="54"/>
      <c r="P133" s="54"/>
      <c r="Q133" s="54"/>
      <c r="R133" s="54"/>
      <c r="S133" s="54"/>
      <c r="T133" s="59"/>
      <c r="W133" s="13" t="s">
        <v>159</v>
      </c>
      <c r="X133" s="579" t="s">
        <v>217</v>
      </c>
      <c r="Y133" s="561"/>
      <c r="Z133" s="561"/>
      <c r="AA133" s="561"/>
      <c r="AB133" s="561"/>
      <c r="AC133" s="561"/>
      <c r="AD133" s="561"/>
      <c r="AE133" s="561"/>
      <c r="AF133" s="561"/>
      <c r="AG133" s="561"/>
      <c r="AH133" s="561"/>
      <c r="AI133" s="561"/>
      <c r="AJ133" s="561"/>
      <c r="AK133" s="561"/>
      <c r="AL133" s="561"/>
      <c r="AM133" s="561"/>
      <c r="AN133" s="561"/>
      <c r="AO133" s="561"/>
    </row>
    <row r="134" spans="2:107" ht="18.75" customHeight="1">
      <c r="B134" s="33"/>
      <c r="C134" s="34"/>
      <c r="D134" s="34"/>
      <c r="E134" s="34"/>
      <c r="F134" s="112" t="s">
        <v>221</v>
      </c>
      <c r="G134" s="606"/>
      <c r="H134" s="589"/>
      <c r="I134" s="589"/>
      <c r="J134" s="589"/>
      <c r="K134" s="590"/>
      <c r="L134" s="54" t="s">
        <v>128</v>
      </c>
      <c r="M134" s="54"/>
      <c r="N134" s="54"/>
      <c r="O134" s="54"/>
      <c r="P134" s="54"/>
      <c r="Q134" s="54"/>
      <c r="R134" s="54"/>
      <c r="S134" s="54"/>
      <c r="T134" s="59"/>
      <c r="W134" s="13" t="s">
        <v>159</v>
      </c>
      <c r="X134" s="579" t="s">
        <v>225</v>
      </c>
      <c r="Y134" s="561"/>
      <c r="Z134" s="561"/>
      <c r="AA134" s="561"/>
      <c r="AB134" s="561"/>
      <c r="AC134" s="561"/>
      <c r="AD134" s="561"/>
      <c r="AE134" s="561"/>
      <c r="AF134" s="561"/>
      <c r="AG134" s="561"/>
      <c r="AH134" s="561"/>
      <c r="AI134" s="561"/>
      <c r="AJ134" s="561"/>
      <c r="AK134" s="561"/>
      <c r="AL134" s="561"/>
      <c r="AM134" s="561"/>
      <c r="AN134" s="561"/>
      <c r="AO134" s="561"/>
    </row>
    <row r="135" spans="2:107" ht="18.75" customHeight="1">
      <c r="B135" s="33"/>
      <c r="C135" s="34"/>
      <c r="D135" s="34"/>
      <c r="E135" s="34"/>
      <c r="F135" s="112" t="s">
        <v>222</v>
      </c>
      <c r="G135" s="595"/>
      <c r="H135" s="596"/>
      <c r="I135" s="596"/>
      <c r="J135" s="596"/>
      <c r="K135" s="597"/>
      <c r="L135" s="51" t="s">
        <v>128</v>
      </c>
      <c r="M135" s="51"/>
      <c r="N135" s="51"/>
      <c r="O135" s="51"/>
      <c r="P135" s="51"/>
      <c r="Q135" s="51"/>
      <c r="R135" s="51"/>
      <c r="S135" s="51"/>
      <c r="T135" s="52"/>
      <c r="W135" s="13" t="s">
        <v>159</v>
      </c>
      <c r="X135" s="579" t="s">
        <v>223</v>
      </c>
      <c r="Y135" s="561"/>
      <c r="Z135" s="561"/>
      <c r="AA135" s="561"/>
      <c r="AB135" s="561"/>
      <c r="AC135" s="561"/>
      <c r="AD135" s="561"/>
      <c r="AE135" s="561"/>
      <c r="AF135" s="561"/>
      <c r="AG135" s="561"/>
      <c r="AH135" s="561"/>
      <c r="AI135" s="561"/>
      <c r="AJ135" s="561"/>
      <c r="AK135" s="561"/>
      <c r="AL135" s="561"/>
      <c r="AM135" s="561"/>
      <c r="AN135" s="561"/>
      <c r="AO135" s="561"/>
    </row>
    <row r="136" spans="2:107" ht="18.75" customHeight="1">
      <c r="B136" s="33"/>
      <c r="C136" s="34"/>
      <c r="D136" s="34"/>
      <c r="E136" s="34"/>
      <c r="F136" s="112" t="s">
        <v>239</v>
      </c>
      <c r="G136" s="591"/>
      <c r="H136" s="586"/>
      <c r="I136" s="586"/>
      <c r="J136" s="586"/>
      <c r="K136" s="587"/>
      <c r="L136" s="53" t="s">
        <v>128</v>
      </c>
      <c r="M136" s="647" t="s">
        <v>175</v>
      </c>
      <c r="N136" s="688"/>
      <c r="O136" s="680"/>
      <c r="P136" s="681"/>
      <c r="Q136" s="681"/>
      <c r="R136" s="681"/>
      <c r="S136" s="681"/>
      <c r="T136" s="682"/>
      <c r="W136" s="13" t="s">
        <v>159</v>
      </c>
      <c r="X136" s="580" t="s">
        <v>242</v>
      </c>
      <c r="Y136" s="581"/>
      <c r="Z136" s="581"/>
      <c r="AA136" s="581"/>
      <c r="AB136" s="581"/>
      <c r="AC136" s="581"/>
      <c r="AD136" s="581"/>
      <c r="AE136" s="581"/>
      <c r="AF136" s="581"/>
      <c r="AG136" s="581"/>
      <c r="AH136" s="581"/>
      <c r="AI136" s="581"/>
      <c r="AJ136" s="581"/>
      <c r="AK136" s="581"/>
      <c r="AL136" s="581"/>
      <c r="AM136" s="581"/>
      <c r="AN136" s="581"/>
      <c r="AO136" s="581"/>
    </row>
    <row r="137" spans="2:107" ht="18.75" customHeight="1">
      <c r="B137" s="33"/>
      <c r="C137" s="34"/>
      <c r="D137" s="34"/>
      <c r="E137" s="34"/>
      <c r="F137" s="112" t="s">
        <v>240</v>
      </c>
      <c r="G137" s="606"/>
      <c r="H137" s="589"/>
      <c r="I137" s="589"/>
      <c r="J137" s="589"/>
      <c r="K137" s="590"/>
      <c r="L137" s="54" t="s">
        <v>128</v>
      </c>
      <c r="M137" s="652" t="s">
        <v>175</v>
      </c>
      <c r="N137" s="676"/>
      <c r="O137" s="654"/>
      <c r="P137" s="655"/>
      <c r="Q137" s="655"/>
      <c r="R137" s="655"/>
      <c r="S137" s="655"/>
      <c r="T137" s="656"/>
      <c r="W137" s="13" t="s">
        <v>159</v>
      </c>
      <c r="X137" s="580" t="s">
        <v>242</v>
      </c>
      <c r="Y137" s="581"/>
      <c r="Z137" s="581"/>
      <c r="AA137" s="581"/>
      <c r="AB137" s="581"/>
      <c r="AC137" s="581"/>
      <c r="AD137" s="581"/>
      <c r="AE137" s="581"/>
      <c r="AF137" s="581"/>
      <c r="AG137" s="581"/>
      <c r="AH137" s="581"/>
      <c r="AI137" s="581"/>
      <c r="AJ137" s="581"/>
      <c r="AK137" s="581"/>
      <c r="AL137" s="581"/>
      <c r="AM137" s="581"/>
      <c r="AN137" s="581"/>
      <c r="AO137" s="581"/>
    </row>
    <row r="138" spans="2:107" ht="18.75" customHeight="1">
      <c r="B138" s="46"/>
      <c r="C138" s="47"/>
      <c r="D138" s="47"/>
      <c r="E138" s="47"/>
      <c r="F138" s="113" t="s">
        <v>241</v>
      </c>
      <c r="G138" s="595"/>
      <c r="H138" s="596"/>
      <c r="I138" s="596"/>
      <c r="J138" s="596"/>
      <c r="K138" s="597"/>
      <c r="L138" s="51" t="s">
        <v>128</v>
      </c>
      <c r="M138" s="657" t="s">
        <v>175</v>
      </c>
      <c r="N138" s="677"/>
      <c r="O138" s="659"/>
      <c r="P138" s="660"/>
      <c r="Q138" s="660"/>
      <c r="R138" s="660"/>
      <c r="S138" s="660"/>
      <c r="T138" s="661"/>
      <c r="W138" s="13" t="s">
        <v>159</v>
      </c>
      <c r="X138" s="580" t="s">
        <v>242</v>
      </c>
      <c r="Y138" s="581"/>
      <c r="Z138" s="581"/>
      <c r="AA138" s="581"/>
      <c r="AB138" s="581"/>
      <c r="AC138" s="581"/>
      <c r="AD138" s="581"/>
      <c r="AE138" s="581"/>
      <c r="AF138" s="581"/>
      <c r="AG138" s="581"/>
      <c r="AH138" s="581"/>
      <c r="AI138" s="581"/>
      <c r="AJ138" s="581"/>
      <c r="AK138" s="581"/>
      <c r="AL138" s="581"/>
      <c r="AM138" s="581"/>
      <c r="AN138" s="581"/>
      <c r="AO138" s="581"/>
    </row>
    <row r="139" spans="2:107" ht="18.75" customHeight="1">
      <c r="B139" s="11" t="s">
        <v>405</v>
      </c>
      <c r="S139" s="632">
        <f>SUM(S93,1)</f>
        <v>4</v>
      </c>
      <c r="T139" s="633"/>
      <c r="W139" s="74" t="s">
        <v>96</v>
      </c>
      <c r="X139" s="76"/>
      <c r="Y139" s="77"/>
      <c r="Z139" s="77"/>
      <c r="AA139" s="77"/>
      <c r="AB139" s="77"/>
      <c r="AC139" s="77"/>
      <c r="AD139" s="77"/>
      <c r="AE139" s="77"/>
      <c r="AF139" s="77"/>
      <c r="AG139" s="77"/>
      <c r="AH139" s="77"/>
      <c r="AI139" s="77"/>
      <c r="AJ139" s="77"/>
      <c r="AK139" s="77"/>
      <c r="AL139" s="77"/>
      <c r="AM139" s="77"/>
      <c r="AN139" s="77"/>
      <c r="AO139" s="77"/>
    </row>
    <row r="140" spans="2:107" ht="18.75" customHeight="1" thickBot="1">
      <c r="B140" s="11" t="s">
        <v>406</v>
      </c>
      <c r="W140" s="75" t="s">
        <v>97</v>
      </c>
      <c r="X140" s="78"/>
      <c r="Y140" s="74" t="s">
        <v>98</v>
      </c>
      <c r="Z140" s="77"/>
      <c r="AA140" s="77"/>
      <c r="AB140" s="77"/>
      <c r="AC140" s="77"/>
      <c r="AD140" s="77"/>
      <c r="AE140" s="77"/>
      <c r="AF140" s="77"/>
      <c r="AG140" s="77"/>
      <c r="AH140" s="77"/>
      <c r="AI140" s="77"/>
      <c r="AJ140" s="77"/>
      <c r="AK140" s="77"/>
      <c r="AL140" s="77"/>
      <c r="AM140" s="77"/>
      <c r="AN140" s="77"/>
      <c r="AO140" s="77"/>
    </row>
    <row r="141" spans="2:107" ht="18.75" customHeight="1" thickBot="1">
      <c r="B141" s="14" t="s">
        <v>38</v>
      </c>
      <c r="C141" s="15"/>
      <c r="D141" s="15"/>
      <c r="E141" s="15"/>
      <c r="F141" s="16"/>
      <c r="G141" s="17" t="s">
        <v>39</v>
      </c>
      <c r="H141" s="15"/>
      <c r="I141" s="15"/>
      <c r="J141" s="15"/>
      <c r="K141" s="15"/>
      <c r="L141" s="15"/>
      <c r="M141" s="15"/>
      <c r="N141" s="15"/>
      <c r="O141" s="15"/>
      <c r="P141" s="15"/>
      <c r="Q141" s="15"/>
      <c r="R141" s="15"/>
      <c r="S141" s="15"/>
      <c r="T141" s="18"/>
      <c r="X141" s="579"/>
      <c r="Y141" s="561"/>
      <c r="Z141" s="561"/>
      <c r="AA141" s="561"/>
      <c r="AB141" s="561"/>
      <c r="AC141" s="561"/>
      <c r="AD141" s="561"/>
      <c r="AE141" s="561"/>
      <c r="AF141" s="561"/>
      <c r="AG141" s="561"/>
      <c r="AH141" s="561"/>
      <c r="AI141" s="561"/>
      <c r="AJ141" s="561"/>
      <c r="AK141" s="561"/>
      <c r="AL141" s="561"/>
      <c r="AM141" s="561"/>
      <c r="AN141" s="561"/>
      <c r="AO141" s="561"/>
    </row>
    <row r="142" spans="2:107" ht="18.75" customHeight="1">
      <c r="B142" s="107" t="s">
        <v>154</v>
      </c>
      <c r="C142" s="56"/>
      <c r="D142" s="56"/>
      <c r="E142" s="56"/>
      <c r="F142" s="108"/>
      <c r="G142" s="613" t="str">
        <f>IF(OR(G154="",G143="",G148="",G151=""),"",SUM(G143:K145,G148:K154))</f>
        <v/>
      </c>
      <c r="H142" s="614"/>
      <c r="I142" s="614"/>
      <c r="J142" s="614"/>
      <c r="K142" s="615"/>
      <c r="L142" s="56"/>
      <c r="M142" s="56"/>
      <c r="N142" s="56"/>
      <c r="O142" s="56"/>
      <c r="P142" s="56"/>
      <c r="Q142" s="56"/>
      <c r="R142" s="56"/>
      <c r="S142" s="56"/>
      <c r="T142" s="109"/>
      <c r="X142" s="637" t="s">
        <v>243</v>
      </c>
      <c r="Y142" s="638"/>
      <c r="Z142" s="638"/>
      <c r="AA142" s="638"/>
      <c r="AB142" s="638"/>
      <c r="AC142" s="638"/>
      <c r="AD142" s="638"/>
      <c r="AE142" s="638"/>
      <c r="AF142" s="638"/>
      <c r="AG142" s="638"/>
      <c r="AH142" s="638"/>
      <c r="AI142" s="638"/>
      <c r="AJ142" s="638"/>
      <c r="AK142" s="638"/>
      <c r="AL142" s="638"/>
      <c r="AM142" s="638"/>
      <c r="AN142" s="638"/>
      <c r="AO142" s="638"/>
    </row>
    <row r="143" spans="2:107" ht="18.75" customHeight="1">
      <c r="B143" s="130"/>
      <c r="C143" s="110"/>
      <c r="D143" s="110"/>
      <c r="E143" s="110"/>
      <c r="F143" s="129" t="s">
        <v>226</v>
      </c>
      <c r="G143" s="644"/>
      <c r="H143" s="645"/>
      <c r="I143" s="645"/>
      <c r="J143" s="645"/>
      <c r="K143" s="646"/>
      <c r="L143" s="54" t="s">
        <v>128</v>
      </c>
      <c r="M143" s="54"/>
      <c r="N143" s="54"/>
      <c r="O143" s="54"/>
      <c r="P143" s="54"/>
      <c r="Q143" s="54"/>
      <c r="R143" s="54"/>
      <c r="S143" s="54"/>
      <c r="T143" s="59"/>
      <c r="W143" s="13" t="s">
        <v>159</v>
      </c>
      <c r="X143" s="579" t="s">
        <v>228</v>
      </c>
      <c r="Y143" s="561"/>
      <c r="Z143" s="561"/>
      <c r="AA143" s="561"/>
      <c r="AB143" s="561"/>
      <c r="AC143" s="561"/>
      <c r="AD143" s="561"/>
      <c r="AE143" s="561"/>
      <c r="AF143" s="561"/>
      <c r="AG143" s="561"/>
      <c r="AH143" s="561"/>
      <c r="AI143" s="561"/>
      <c r="AJ143" s="561"/>
      <c r="AK143" s="561"/>
      <c r="AL143" s="561"/>
      <c r="AM143" s="561"/>
      <c r="AN143" s="561"/>
      <c r="AO143" s="561"/>
      <c r="BU143" s="71"/>
      <c r="BV143" s="71"/>
      <c r="BW143" s="71"/>
      <c r="BX143" s="71"/>
      <c r="BY143" s="71"/>
      <c r="BZ143" s="71"/>
      <c r="CA143" s="71"/>
      <c r="CB143" s="71"/>
      <c r="CC143" s="71"/>
      <c r="CD143" s="71"/>
      <c r="CE143" s="71"/>
      <c r="CF143" s="71"/>
      <c r="CG143" s="71"/>
      <c r="CH143" s="71"/>
      <c r="CI143" s="71"/>
      <c r="CJ143" s="71"/>
      <c r="CK143" s="71"/>
      <c r="CL143" s="71"/>
      <c r="CM143" s="71"/>
      <c r="CN143" s="71"/>
      <c r="CO143" s="71"/>
      <c r="CP143" s="71"/>
      <c r="CQ143" s="71"/>
      <c r="CR143" s="71"/>
      <c r="CS143" s="71"/>
      <c r="CT143" s="71"/>
      <c r="CU143" s="71"/>
      <c r="CV143" s="71"/>
      <c r="CW143" s="71"/>
      <c r="CX143" s="71"/>
      <c r="CY143" s="71"/>
      <c r="CZ143" s="71"/>
      <c r="DA143" s="71"/>
      <c r="DB143" s="71"/>
      <c r="DC143" s="71"/>
    </row>
    <row r="144" spans="2:107" ht="18.75" customHeight="1">
      <c r="B144" s="33"/>
      <c r="C144" s="34"/>
      <c r="D144" s="34"/>
      <c r="E144" s="34"/>
      <c r="F144" s="112" t="s">
        <v>925</v>
      </c>
      <c r="G144" s="606"/>
      <c r="H144" s="589"/>
      <c r="I144" s="589"/>
      <c r="J144" s="589"/>
      <c r="K144" s="590"/>
      <c r="L144" s="54" t="s">
        <v>128</v>
      </c>
      <c r="M144" s="54"/>
      <c r="N144" s="54"/>
      <c r="O144" s="54"/>
      <c r="P144" s="54"/>
      <c r="Q144" s="54"/>
      <c r="R144" s="54"/>
      <c r="S144" s="54"/>
      <c r="T144" s="59"/>
      <c r="W144" s="13" t="s">
        <v>159</v>
      </c>
      <c r="X144" s="579" t="s">
        <v>227</v>
      </c>
      <c r="Y144" s="561"/>
      <c r="Z144" s="561"/>
      <c r="AA144" s="561"/>
      <c r="AB144" s="561"/>
      <c r="AC144" s="561"/>
      <c r="AD144" s="561"/>
      <c r="AE144" s="561"/>
      <c r="AF144" s="561"/>
      <c r="AG144" s="561"/>
      <c r="AH144" s="561"/>
      <c r="AI144" s="561"/>
      <c r="AJ144" s="561"/>
      <c r="AK144" s="561"/>
      <c r="AL144" s="561"/>
      <c r="AM144" s="561"/>
      <c r="AN144" s="561"/>
      <c r="AO144" s="561"/>
    </row>
    <row r="145" spans="2:107" ht="18.75" customHeight="1">
      <c r="B145" s="33"/>
      <c r="C145" s="34"/>
      <c r="D145" s="34"/>
      <c r="E145" s="34"/>
      <c r="F145" s="112" t="s">
        <v>229</v>
      </c>
      <c r="G145" s="606"/>
      <c r="H145" s="589"/>
      <c r="I145" s="589"/>
      <c r="J145" s="589"/>
      <c r="K145" s="590"/>
      <c r="L145" s="54" t="s">
        <v>128</v>
      </c>
      <c r="M145" s="54"/>
      <c r="N145" s="54"/>
      <c r="O145" s="54"/>
      <c r="P145" s="54"/>
      <c r="Q145" s="119" t="s">
        <v>231</v>
      </c>
      <c r="R145" s="701"/>
      <c r="S145" s="702"/>
      <c r="T145" s="123" t="s">
        <v>230</v>
      </c>
      <c r="W145" s="13" t="s">
        <v>159</v>
      </c>
      <c r="X145" s="602" t="s">
        <v>234</v>
      </c>
      <c r="Y145" s="581"/>
      <c r="Z145" s="581"/>
      <c r="AA145" s="581"/>
      <c r="AB145" s="581"/>
      <c r="AC145" s="581"/>
      <c r="AD145" s="581"/>
      <c r="AE145" s="581"/>
      <c r="AF145" s="581"/>
      <c r="AG145" s="581"/>
      <c r="AH145" s="581"/>
      <c r="AI145" s="581"/>
      <c r="AJ145" s="581"/>
      <c r="AK145" s="581"/>
      <c r="AL145" s="581"/>
      <c r="AM145" s="581"/>
      <c r="AN145" s="581"/>
      <c r="AO145" s="581"/>
    </row>
    <row r="146" spans="2:107" ht="18.75" customHeight="1">
      <c r="B146" s="33"/>
      <c r="C146" s="34"/>
      <c r="D146" s="34"/>
      <c r="E146" s="34"/>
      <c r="F146" s="35"/>
      <c r="G146" s="131"/>
      <c r="H146" s="54"/>
      <c r="I146" s="54"/>
      <c r="J146" s="54"/>
      <c r="K146" s="54"/>
      <c r="L146" s="54"/>
      <c r="M146" s="54"/>
      <c r="N146" s="54"/>
      <c r="O146" s="54"/>
      <c r="P146" s="54"/>
      <c r="Q146" s="119" t="s">
        <v>232</v>
      </c>
      <c r="R146" s="701"/>
      <c r="S146" s="702"/>
      <c r="T146" s="123" t="s">
        <v>230</v>
      </c>
      <c r="W146" s="13" t="s">
        <v>159</v>
      </c>
      <c r="X146" s="602" t="s">
        <v>233</v>
      </c>
      <c r="Y146" s="581"/>
      <c r="Z146" s="581"/>
      <c r="AA146" s="581"/>
      <c r="AB146" s="581"/>
      <c r="AC146" s="581"/>
      <c r="AD146" s="581"/>
      <c r="AE146" s="581"/>
      <c r="AF146" s="581"/>
      <c r="AG146" s="581"/>
      <c r="AH146" s="581"/>
      <c r="AI146" s="581"/>
      <c r="AJ146" s="581"/>
      <c r="AK146" s="581"/>
      <c r="AL146" s="581"/>
      <c r="AM146" s="581"/>
      <c r="AN146" s="581"/>
      <c r="AO146" s="581"/>
    </row>
    <row r="147" spans="2:107" ht="18.75" customHeight="1">
      <c r="B147" s="33"/>
      <c r="C147" s="34"/>
      <c r="D147" s="34"/>
      <c r="E147" s="34"/>
      <c r="F147" s="35"/>
      <c r="G147" s="131"/>
      <c r="H147" s="54"/>
      <c r="I147" s="54"/>
      <c r="J147" s="54"/>
      <c r="K147" s="54"/>
      <c r="L147" s="54"/>
      <c r="M147" s="54"/>
      <c r="N147" s="54"/>
      <c r="O147" s="54"/>
      <c r="P147" s="54"/>
      <c r="Q147" s="119" t="s">
        <v>235</v>
      </c>
      <c r="R147" s="701"/>
      <c r="S147" s="702"/>
      <c r="T147" s="123" t="s">
        <v>230</v>
      </c>
      <c r="W147" s="13" t="s">
        <v>159</v>
      </c>
      <c r="X147" s="602" t="s">
        <v>236</v>
      </c>
      <c r="Y147" s="581"/>
      <c r="Z147" s="581"/>
      <c r="AA147" s="581"/>
      <c r="AB147" s="581"/>
      <c r="AC147" s="581"/>
      <c r="AD147" s="581"/>
      <c r="AE147" s="581"/>
      <c r="AF147" s="581"/>
      <c r="AG147" s="581"/>
      <c r="AH147" s="581"/>
      <c r="AI147" s="581"/>
      <c r="AJ147" s="581"/>
      <c r="AK147" s="581"/>
      <c r="AL147" s="581"/>
      <c r="AM147" s="581"/>
      <c r="AN147" s="581"/>
      <c r="AO147" s="581"/>
    </row>
    <row r="148" spans="2:107" ht="18.75" customHeight="1">
      <c r="B148" s="33"/>
      <c r="C148" s="34"/>
      <c r="D148" s="34"/>
      <c r="E148" s="34"/>
      <c r="F148" s="112" t="s">
        <v>237</v>
      </c>
      <c r="G148" s="606"/>
      <c r="H148" s="589"/>
      <c r="I148" s="589"/>
      <c r="J148" s="589"/>
      <c r="K148" s="590"/>
      <c r="L148" s="54" t="s">
        <v>128</v>
      </c>
      <c r="M148" s="54"/>
      <c r="N148" s="54"/>
      <c r="O148" s="54"/>
      <c r="P148" s="54"/>
      <c r="Q148" s="54"/>
      <c r="R148" s="54"/>
      <c r="S148" s="54"/>
      <c r="T148" s="59"/>
      <c r="W148" s="13" t="s">
        <v>159</v>
      </c>
      <c r="X148" s="579" t="s">
        <v>238</v>
      </c>
      <c r="Y148" s="561"/>
      <c r="Z148" s="561"/>
      <c r="AA148" s="561"/>
      <c r="AB148" s="561"/>
      <c r="AC148" s="561"/>
      <c r="AD148" s="561"/>
      <c r="AE148" s="561"/>
      <c r="AF148" s="561"/>
      <c r="AG148" s="561"/>
      <c r="AH148" s="561"/>
      <c r="AI148" s="561"/>
      <c r="AJ148" s="561"/>
      <c r="AK148" s="561"/>
      <c r="AL148" s="561"/>
      <c r="AM148" s="561"/>
      <c r="AN148" s="561"/>
      <c r="AO148" s="561"/>
    </row>
    <row r="149" spans="2:107" ht="18.75" customHeight="1">
      <c r="B149" s="33"/>
      <c r="C149" s="34"/>
      <c r="D149" s="34"/>
      <c r="E149" s="34"/>
      <c r="F149" s="112" t="s">
        <v>316</v>
      </c>
      <c r="G149" s="606"/>
      <c r="H149" s="589"/>
      <c r="I149" s="589"/>
      <c r="J149" s="589"/>
      <c r="K149" s="590"/>
      <c r="L149" s="54" t="s">
        <v>128</v>
      </c>
      <c r="M149" s="54"/>
      <c r="N149" s="54"/>
      <c r="O149" s="54"/>
      <c r="P149" s="54"/>
      <c r="Q149" s="54"/>
      <c r="R149" s="54"/>
      <c r="S149" s="54"/>
      <c r="T149" s="59"/>
      <c r="W149" s="13" t="s">
        <v>159</v>
      </c>
      <c r="X149" s="579" t="s">
        <v>924</v>
      </c>
      <c r="Y149" s="561"/>
      <c r="Z149" s="561"/>
      <c r="AA149" s="561"/>
      <c r="AB149" s="561"/>
      <c r="AC149" s="561"/>
      <c r="AD149" s="561"/>
      <c r="AE149" s="561"/>
      <c r="AF149" s="561"/>
      <c r="AG149" s="561"/>
      <c r="AH149" s="561"/>
      <c r="AI149" s="561"/>
      <c r="AJ149" s="561"/>
      <c r="AK149" s="561"/>
      <c r="AL149" s="561"/>
      <c r="AM149" s="561"/>
      <c r="AN149" s="561"/>
      <c r="AO149" s="561"/>
    </row>
    <row r="150" spans="2:107" ht="18.75" customHeight="1">
      <c r="B150" s="33"/>
      <c r="C150" s="34"/>
      <c r="D150" s="34"/>
      <c r="E150" s="34"/>
      <c r="F150" s="112" t="s">
        <v>315</v>
      </c>
      <c r="G150" s="606"/>
      <c r="H150" s="589"/>
      <c r="I150" s="589"/>
      <c r="J150" s="589"/>
      <c r="K150" s="590"/>
      <c r="L150" s="54" t="s">
        <v>128</v>
      </c>
      <c r="M150" s="54"/>
      <c r="N150" s="54"/>
      <c r="O150" s="54"/>
      <c r="P150" s="54"/>
      <c r="Q150" s="54"/>
      <c r="R150" s="54"/>
      <c r="S150" s="54"/>
      <c r="T150" s="59"/>
      <c r="W150" s="13" t="s">
        <v>159</v>
      </c>
      <c r="X150" s="579" t="s">
        <v>312</v>
      </c>
      <c r="Y150" s="561"/>
      <c r="Z150" s="561"/>
      <c r="AA150" s="561"/>
      <c r="AB150" s="561"/>
      <c r="AC150" s="561"/>
      <c r="AD150" s="561"/>
      <c r="AE150" s="561"/>
      <c r="AF150" s="561"/>
      <c r="AG150" s="561"/>
      <c r="AH150" s="561"/>
      <c r="AI150" s="561"/>
      <c r="AJ150" s="561"/>
      <c r="AK150" s="561"/>
      <c r="AL150" s="561"/>
      <c r="AM150" s="561"/>
      <c r="AN150" s="561"/>
      <c r="AO150" s="561"/>
    </row>
    <row r="151" spans="2:107" ht="18.75" customHeight="1">
      <c r="B151" s="33"/>
      <c r="C151" s="34"/>
      <c r="D151" s="34"/>
      <c r="E151" s="34"/>
      <c r="F151" s="112" t="s">
        <v>314</v>
      </c>
      <c r="G151" s="595"/>
      <c r="H151" s="728"/>
      <c r="I151" s="728"/>
      <c r="J151" s="728"/>
      <c r="K151" s="728"/>
      <c r="L151" s="51" t="s">
        <v>313</v>
      </c>
      <c r="M151" s="51"/>
      <c r="N151" s="51"/>
      <c r="O151" s="51"/>
      <c r="P151" s="51"/>
      <c r="Q151" s="51"/>
      <c r="R151" s="51"/>
      <c r="S151" s="51"/>
      <c r="T151" s="52"/>
      <c r="W151" s="13" t="s">
        <v>159</v>
      </c>
      <c r="X151" s="579" t="s">
        <v>704</v>
      </c>
      <c r="Y151" s="561"/>
      <c r="Z151" s="561"/>
      <c r="AA151" s="561"/>
      <c r="AB151" s="561"/>
      <c r="AC151" s="561"/>
      <c r="AD151" s="561"/>
      <c r="AE151" s="561"/>
      <c r="AF151" s="561"/>
      <c r="AG151" s="561"/>
      <c r="AH151" s="561"/>
      <c r="AI151" s="561"/>
      <c r="AJ151" s="561"/>
      <c r="AK151" s="561"/>
      <c r="AL151" s="561"/>
      <c r="AM151" s="561"/>
      <c r="AN151" s="561"/>
      <c r="AO151" s="561"/>
    </row>
    <row r="152" spans="2:107" ht="18.75" customHeight="1">
      <c r="B152" s="33"/>
      <c r="C152" s="34"/>
      <c r="D152" s="34"/>
      <c r="E152" s="34"/>
      <c r="F152" s="112" t="s">
        <v>259</v>
      </c>
      <c r="G152" s="591"/>
      <c r="H152" s="586"/>
      <c r="I152" s="586"/>
      <c r="J152" s="586"/>
      <c r="K152" s="587"/>
      <c r="L152" s="53" t="s">
        <v>128</v>
      </c>
      <c r="M152" s="647" t="s">
        <v>175</v>
      </c>
      <c r="N152" s="688"/>
      <c r="O152" s="680"/>
      <c r="P152" s="681"/>
      <c r="Q152" s="681"/>
      <c r="R152" s="681"/>
      <c r="S152" s="681"/>
      <c r="T152" s="682"/>
      <c r="W152" s="13" t="s">
        <v>159</v>
      </c>
      <c r="X152" s="580" t="s">
        <v>317</v>
      </c>
      <c r="Y152" s="581"/>
      <c r="Z152" s="581"/>
      <c r="AA152" s="581"/>
      <c r="AB152" s="581"/>
      <c r="AC152" s="581"/>
      <c r="AD152" s="581"/>
      <c r="AE152" s="581"/>
      <c r="AF152" s="581"/>
      <c r="AG152" s="581"/>
      <c r="AH152" s="581"/>
      <c r="AI152" s="581"/>
      <c r="AJ152" s="581"/>
      <c r="AK152" s="581"/>
      <c r="AL152" s="581"/>
      <c r="AM152" s="581"/>
      <c r="AN152" s="581"/>
      <c r="AO152" s="581"/>
      <c r="BU152" s="71"/>
      <c r="BV152" s="71"/>
      <c r="BW152" s="71"/>
      <c r="BX152" s="71"/>
      <c r="BY152" s="71"/>
      <c r="BZ152" s="71"/>
      <c r="CA152" s="71"/>
      <c r="CB152" s="71"/>
      <c r="CC152" s="71"/>
      <c r="CD152" s="71"/>
      <c r="CE152" s="71"/>
      <c r="CF152" s="71"/>
      <c r="CG152" s="71"/>
      <c r="CH152" s="71"/>
      <c r="CI152" s="71"/>
      <c r="CJ152" s="71"/>
      <c r="CK152" s="71"/>
      <c r="CL152" s="71"/>
      <c r="CM152" s="71"/>
      <c r="CN152" s="71"/>
      <c r="CO152" s="71"/>
      <c r="CP152" s="71"/>
      <c r="CQ152" s="71"/>
      <c r="CR152" s="71"/>
      <c r="CS152" s="71"/>
      <c r="CT152" s="71"/>
      <c r="CU152" s="71"/>
      <c r="CV152" s="71"/>
      <c r="CW152" s="71"/>
      <c r="CX152" s="71"/>
      <c r="CY152" s="71"/>
      <c r="CZ152" s="71"/>
      <c r="DA152" s="71"/>
      <c r="DB152" s="71"/>
      <c r="DC152" s="71"/>
    </row>
    <row r="153" spans="2:107" ht="18.75" customHeight="1">
      <c r="B153" s="33"/>
      <c r="C153" s="34"/>
      <c r="D153" s="34"/>
      <c r="E153" s="34"/>
      <c r="F153" s="112" t="s">
        <v>260</v>
      </c>
      <c r="G153" s="606"/>
      <c r="H153" s="589"/>
      <c r="I153" s="589"/>
      <c r="J153" s="589"/>
      <c r="K153" s="590"/>
      <c r="L153" s="54" t="s">
        <v>128</v>
      </c>
      <c r="M153" s="652" t="s">
        <v>175</v>
      </c>
      <c r="N153" s="676"/>
      <c r="O153" s="654"/>
      <c r="P153" s="655"/>
      <c r="Q153" s="655"/>
      <c r="R153" s="655"/>
      <c r="S153" s="655"/>
      <c r="T153" s="656"/>
      <c r="W153" s="13" t="s">
        <v>159</v>
      </c>
      <c r="X153" s="580" t="s">
        <v>317</v>
      </c>
      <c r="Y153" s="581"/>
      <c r="Z153" s="581"/>
      <c r="AA153" s="581"/>
      <c r="AB153" s="581"/>
      <c r="AC153" s="581"/>
      <c r="AD153" s="581"/>
      <c r="AE153" s="581"/>
      <c r="AF153" s="581"/>
      <c r="AG153" s="581"/>
      <c r="AH153" s="581"/>
      <c r="AI153" s="581"/>
      <c r="AJ153" s="581"/>
      <c r="AK153" s="581"/>
      <c r="AL153" s="581"/>
      <c r="AM153" s="581"/>
      <c r="AN153" s="581"/>
      <c r="AO153" s="581"/>
      <c r="BU153" s="71"/>
      <c r="BV153" s="71"/>
      <c r="BW153" s="71"/>
      <c r="BX153" s="71"/>
      <c r="BY153" s="71"/>
      <c r="BZ153" s="71"/>
      <c r="CA153" s="71"/>
      <c r="CB153" s="71"/>
      <c r="CC153" s="71"/>
      <c r="CD153" s="71"/>
      <c r="CE153" s="71"/>
      <c r="CF153" s="71"/>
      <c r="CG153" s="71"/>
      <c r="CH153" s="71"/>
      <c r="CI153" s="71"/>
      <c r="CJ153" s="71"/>
      <c r="CK153" s="71"/>
      <c r="CL153" s="71"/>
      <c r="CM153" s="71"/>
      <c r="CN153" s="71"/>
      <c r="CO153" s="71"/>
      <c r="CP153" s="71"/>
      <c r="CQ153" s="71"/>
      <c r="CR153" s="71"/>
      <c r="CS153" s="71"/>
      <c r="CT153" s="71"/>
      <c r="CU153" s="71"/>
      <c r="CV153" s="71"/>
      <c r="CW153" s="71"/>
      <c r="CX153" s="71"/>
      <c r="CY153" s="71"/>
      <c r="CZ153" s="71"/>
      <c r="DA153" s="71"/>
      <c r="DB153" s="71"/>
      <c r="DC153" s="71"/>
    </row>
    <row r="154" spans="2:107" ht="18.75" customHeight="1">
      <c r="B154" s="46"/>
      <c r="C154" s="47"/>
      <c r="D154" s="47"/>
      <c r="E154" s="47"/>
      <c r="F154" s="113" t="s">
        <v>261</v>
      </c>
      <c r="G154" s="595"/>
      <c r="H154" s="596"/>
      <c r="I154" s="596"/>
      <c r="J154" s="596"/>
      <c r="K154" s="597"/>
      <c r="L154" s="51" t="s">
        <v>128</v>
      </c>
      <c r="M154" s="657" t="s">
        <v>175</v>
      </c>
      <c r="N154" s="677"/>
      <c r="O154" s="659"/>
      <c r="P154" s="660"/>
      <c r="Q154" s="660"/>
      <c r="R154" s="660"/>
      <c r="S154" s="660"/>
      <c r="T154" s="661"/>
      <c r="W154" s="13" t="s">
        <v>159</v>
      </c>
      <c r="X154" s="580" t="s">
        <v>317</v>
      </c>
      <c r="Y154" s="581"/>
      <c r="Z154" s="581"/>
      <c r="AA154" s="581"/>
      <c r="AB154" s="581"/>
      <c r="AC154" s="581"/>
      <c r="AD154" s="581"/>
      <c r="AE154" s="581"/>
      <c r="AF154" s="581"/>
      <c r="AG154" s="581"/>
      <c r="AH154" s="581"/>
      <c r="AI154" s="581"/>
      <c r="AJ154" s="581"/>
      <c r="AK154" s="581"/>
      <c r="AL154" s="581"/>
      <c r="AM154" s="581"/>
      <c r="AN154" s="581"/>
      <c r="AO154" s="581"/>
      <c r="BU154" s="71"/>
      <c r="BV154" s="71"/>
      <c r="BW154" s="71"/>
      <c r="BX154" s="71"/>
      <c r="BY154" s="71"/>
      <c r="BZ154" s="71"/>
      <c r="CA154" s="71"/>
      <c r="CB154" s="71"/>
      <c r="CC154" s="71"/>
      <c r="CD154" s="71"/>
      <c r="CE154" s="71"/>
      <c r="CF154" s="71"/>
      <c r="CG154" s="71"/>
      <c r="CH154" s="71"/>
      <c r="CI154" s="71"/>
      <c r="CJ154" s="71"/>
      <c r="CK154" s="71"/>
      <c r="CL154" s="71"/>
      <c r="CM154" s="71"/>
      <c r="CN154" s="71"/>
      <c r="CO154" s="71"/>
      <c r="CP154" s="71"/>
      <c r="CQ154" s="71"/>
      <c r="CR154" s="71"/>
      <c r="CS154" s="71"/>
      <c r="CT154" s="71"/>
      <c r="CU154" s="71"/>
      <c r="CV154" s="71"/>
      <c r="CW154" s="71"/>
      <c r="CX154" s="71"/>
      <c r="CY154" s="71"/>
      <c r="CZ154" s="71"/>
      <c r="DA154" s="71"/>
      <c r="DB154" s="71"/>
      <c r="DC154" s="71"/>
    </row>
    <row r="155" spans="2:107" ht="18.75" customHeight="1">
      <c r="B155" s="115" t="s">
        <v>155</v>
      </c>
      <c r="C155" s="53"/>
      <c r="D155" s="53"/>
      <c r="E155" s="53"/>
      <c r="F155" s="116"/>
      <c r="G155" s="582" t="str">
        <f>IF(OR(G164="",G157="",G160=""),"",SUM(G156:K164))</f>
        <v/>
      </c>
      <c r="H155" s="583"/>
      <c r="I155" s="583"/>
      <c r="J155" s="583"/>
      <c r="K155" s="584"/>
      <c r="L155" s="53"/>
      <c r="M155" s="53"/>
      <c r="N155" s="53"/>
      <c r="O155" s="53"/>
      <c r="P155" s="53"/>
      <c r="Q155" s="53"/>
      <c r="R155" s="53"/>
      <c r="S155" s="53"/>
      <c r="T155" s="58"/>
      <c r="X155" s="579"/>
      <c r="Y155" s="561"/>
      <c r="Z155" s="561"/>
      <c r="AA155" s="561"/>
      <c r="AB155" s="561"/>
      <c r="AC155" s="561"/>
      <c r="AD155" s="561"/>
      <c r="AE155" s="561"/>
      <c r="AF155" s="561"/>
      <c r="AG155" s="561"/>
      <c r="AH155" s="561"/>
      <c r="AI155" s="561"/>
      <c r="AJ155" s="561"/>
      <c r="AK155" s="561"/>
      <c r="AL155" s="561"/>
      <c r="AM155" s="561"/>
      <c r="AN155" s="561"/>
      <c r="AO155" s="561"/>
    </row>
    <row r="156" spans="2:107" ht="18.75" customHeight="1">
      <c r="B156" s="33"/>
      <c r="C156" s="34"/>
      <c r="D156" s="34"/>
      <c r="E156" s="34"/>
      <c r="F156" s="129" t="s">
        <v>244</v>
      </c>
      <c r="G156" s="606"/>
      <c r="H156" s="589"/>
      <c r="I156" s="589"/>
      <c r="J156" s="589"/>
      <c r="K156" s="590"/>
      <c r="L156" s="54" t="s">
        <v>128</v>
      </c>
      <c r="M156" s="97"/>
      <c r="N156" s="133"/>
      <c r="O156" s="120" t="s">
        <v>251</v>
      </c>
      <c r="P156" s="692"/>
      <c r="Q156" s="693"/>
      <c r="R156" s="121" t="s">
        <v>182</v>
      </c>
      <c r="S156" s="97"/>
      <c r="T156" s="114"/>
      <c r="W156" s="13" t="s">
        <v>159</v>
      </c>
      <c r="X156" s="602" t="s">
        <v>247</v>
      </c>
      <c r="Y156" s="581"/>
      <c r="Z156" s="581"/>
      <c r="AA156" s="581"/>
      <c r="AB156" s="581"/>
      <c r="AC156" s="581"/>
      <c r="AD156" s="581"/>
      <c r="AE156" s="581"/>
      <c r="AF156" s="581"/>
      <c r="AG156" s="581"/>
      <c r="AH156" s="581"/>
      <c r="AI156" s="581"/>
      <c r="AJ156" s="581"/>
      <c r="AK156" s="581"/>
      <c r="AL156" s="581"/>
      <c r="AM156" s="581"/>
      <c r="AN156" s="581"/>
      <c r="AO156" s="581"/>
    </row>
    <row r="157" spans="2:107" ht="18.75" customHeight="1">
      <c r="B157" s="33"/>
      <c r="C157" s="34"/>
      <c r="D157" s="34"/>
      <c r="E157" s="34"/>
      <c r="F157" s="112" t="s">
        <v>248</v>
      </c>
      <c r="G157" s="606"/>
      <c r="H157" s="589"/>
      <c r="I157" s="589"/>
      <c r="J157" s="589"/>
      <c r="K157" s="590"/>
      <c r="L157" s="54" t="s">
        <v>128</v>
      </c>
      <c r="M157" s="54"/>
      <c r="N157" s="54"/>
      <c r="O157" s="119" t="s">
        <v>251</v>
      </c>
      <c r="P157" s="692"/>
      <c r="Q157" s="693"/>
      <c r="R157" s="55" t="s">
        <v>182</v>
      </c>
      <c r="S157" s="54"/>
      <c r="T157" s="59"/>
      <c r="W157" s="13" t="s">
        <v>159</v>
      </c>
      <c r="X157" s="602" t="s">
        <v>249</v>
      </c>
      <c r="Y157" s="581"/>
      <c r="Z157" s="581"/>
      <c r="AA157" s="581"/>
      <c r="AB157" s="581"/>
      <c r="AC157" s="581"/>
      <c r="AD157" s="581"/>
      <c r="AE157" s="581"/>
      <c r="AF157" s="581"/>
      <c r="AG157" s="581"/>
      <c r="AH157" s="581"/>
      <c r="AI157" s="581"/>
      <c r="AJ157" s="581"/>
      <c r="AK157" s="581"/>
      <c r="AL157" s="581"/>
      <c r="AM157" s="581"/>
      <c r="AN157" s="581"/>
      <c r="AO157" s="581"/>
    </row>
    <row r="158" spans="2:107" ht="18.75" customHeight="1">
      <c r="B158" s="33"/>
      <c r="C158" s="34"/>
      <c r="D158" s="34"/>
      <c r="E158" s="34"/>
      <c r="F158" s="112" t="s">
        <v>250</v>
      </c>
      <c r="G158" s="606"/>
      <c r="H158" s="589"/>
      <c r="I158" s="589"/>
      <c r="J158" s="589"/>
      <c r="K158" s="590"/>
      <c r="L158" s="54" t="s">
        <v>128</v>
      </c>
      <c r="M158" s="54"/>
      <c r="N158" s="54"/>
      <c r="O158" s="119" t="s">
        <v>251</v>
      </c>
      <c r="P158" s="692"/>
      <c r="Q158" s="693"/>
      <c r="R158" s="55" t="s">
        <v>182</v>
      </c>
      <c r="S158" s="54"/>
      <c r="T158" s="59"/>
      <c r="W158" s="13" t="s">
        <v>159</v>
      </c>
      <c r="X158" s="602" t="s">
        <v>252</v>
      </c>
      <c r="Y158" s="581"/>
      <c r="Z158" s="581"/>
      <c r="AA158" s="581"/>
      <c r="AB158" s="581"/>
      <c r="AC158" s="581"/>
      <c r="AD158" s="581"/>
      <c r="AE158" s="581"/>
      <c r="AF158" s="581"/>
      <c r="AG158" s="581"/>
      <c r="AH158" s="581"/>
      <c r="AI158" s="581"/>
      <c r="AJ158" s="581"/>
      <c r="AK158" s="581"/>
      <c r="AL158" s="581"/>
      <c r="AM158" s="581"/>
      <c r="AN158" s="581"/>
      <c r="AO158" s="581"/>
    </row>
    <row r="159" spans="2:107" ht="18.75" customHeight="1">
      <c r="B159" s="33"/>
      <c r="C159" s="34"/>
      <c r="D159" s="34"/>
      <c r="E159" s="34"/>
      <c r="F159" s="112" t="s">
        <v>253</v>
      </c>
      <c r="G159" s="606"/>
      <c r="H159" s="589"/>
      <c r="I159" s="589"/>
      <c r="J159" s="589"/>
      <c r="K159" s="590"/>
      <c r="L159" s="54" t="s">
        <v>128</v>
      </c>
      <c r="M159" s="54"/>
      <c r="N159" s="54"/>
      <c r="O159" s="119" t="s">
        <v>251</v>
      </c>
      <c r="P159" s="692"/>
      <c r="Q159" s="693"/>
      <c r="R159" s="55" t="s">
        <v>182</v>
      </c>
      <c r="S159" s="54"/>
      <c r="T159" s="59"/>
      <c r="W159" s="13" t="s">
        <v>159</v>
      </c>
      <c r="X159" s="602" t="s">
        <v>255</v>
      </c>
      <c r="Y159" s="581"/>
      <c r="Z159" s="581"/>
      <c r="AA159" s="581"/>
      <c r="AB159" s="581"/>
      <c r="AC159" s="581"/>
      <c r="AD159" s="581"/>
      <c r="AE159" s="581"/>
      <c r="AF159" s="581"/>
      <c r="AG159" s="581"/>
      <c r="AH159" s="581"/>
      <c r="AI159" s="581"/>
      <c r="AJ159" s="581"/>
      <c r="AK159" s="581"/>
      <c r="AL159" s="581"/>
      <c r="AM159" s="581"/>
      <c r="AN159" s="581"/>
      <c r="AO159" s="581"/>
    </row>
    <row r="160" spans="2:107" ht="18.75" customHeight="1">
      <c r="B160" s="33"/>
      <c r="C160" s="34"/>
      <c r="D160" s="34"/>
      <c r="E160" s="34"/>
      <c r="F160" s="112" t="s">
        <v>254</v>
      </c>
      <c r="G160" s="606"/>
      <c r="H160" s="589"/>
      <c r="I160" s="589"/>
      <c r="J160" s="589"/>
      <c r="K160" s="590"/>
      <c r="L160" s="54" t="s">
        <v>128</v>
      </c>
      <c r="M160" s="54"/>
      <c r="N160" s="54"/>
      <c r="O160" s="119" t="s">
        <v>251</v>
      </c>
      <c r="P160" s="692"/>
      <c r="Q160" s="693"/>
      <c r="R160" s="55" t="s">
        <v>182</v>
      </c>
      <c r="S160" s="54"/>
      <c r="T160" s="59"/>
      <c r="W160" s="13" t="s">
        <v>159</v>
      </c>
      <c r="X160" s="602" t="s">
        <v>256</v>
      </c>
      <c r="Y160" s="581"/>
      <c r="Z160" s="581"/>
      <c r="AA160" s="581"/>
      <c r="AB160" s="581"/>
      <c r="AC160" s="581"/>
      <c r="AD160" s="581"/>
      <c r="AE160" s="581"/>
      <c r="AF160" s="581"/>
      <c r="AG160" s="581"/>
      <c r="AH160" s="581"/>
      <c r="AI160" s="581"/>
      <c r="AJ160" s="581"/>
      <c r="AK160" s="581"/>
      <c r="AL160" s="581"/>
      <c r="AM160" s="581"/>
      <c r="AN160" s="581"/>
      <c r="AO160" s="581"/>
    </row>
    <row r="161" spans="2:41" ht="18.75" customHeight="1">
      <c r="B161" s="33"/>
      <c r="C161" s="34"/>
      <c r="D161" s="34"/>
      <c r="E161" s="34"/>
      <c r="F161" s="112" t="s">
        <v>257</v>
      </c>
      <c r="G161" s="606"/>
      <c r="H161" s="589"/>
      <c r="I161" s="589"/>
      <c r="J161" s="589"/>
      <c r="K161" s="590"/>
      <c r="L161" s="54" t="s">
        <v>128</v>
      </c>
      <c r="M161" s="51"/>
      <c r="N161" s="54"/>
      <c r="O161" s="119" t="s">
        <v>251</v>
      </c>
      <c r="P161" s="692"/>
      <c r="Q161" s="693"/>
      <c r="R161" s="55" t="s">
        <v>182</v>
      </c>
      <c r="S161" s="51"/>
      <c r="T161" s="52"/>
      <c r="W161" s="13" t="s">
        <v>159</v>
      </c>
      <c r="X161" s="602" t="s">
        <v>258</v>
      </c>
      <c r="Y161" s="581"/>
      <c r="Z161" s="581"/>
      <c r="AA161" s="581"/>
      <c r="AB161" s="581"/>
      <c r="AC161" s="581"/>
      <c r="AD161" s="581"/>
      <c r="AE161" s="581"/>
      <c r="AF161" s="581"/>
      <c r="AG161" s="581"/>
      <c r="AH161" s="581"/>
      <c r="AI161" s="581"/>
      <c r="AJ161" s="581"/>
      <c r="AK161" s="581"/>
      <c r="AL161" s="581"/>
      <c r="AM161" s="581"/>
      <c r="AN161" s="581"/>
      <c r="AO161" s="581"/>
    </row>
    <row r="162" spans="2:41" ht="18.75" customHeight="1">
      <c r="B162" s="33"/>
      <c r="C162" s="34"/>
      <c r="D162" s="34"/>
      <c r="E162" s="34"/>
      <c r="F162" s="112" t="s">
        <v>259</v>
      </c>
      <c r="G162" s="591"/>
      <c r="H162" s="586"/>
      <c r="I162" s="586"/>
      <c r="J162" s="586"/>
      <c r="K162" s="587"/>
      <c r="L162" s="53" t="s">
        <v>128</v>
      </c>
      <c r="M162" s="647" t="s">
        <v>175</v>
      </c>
      <c r="N162" s="688"/>
      <c r="O162" s="680"/>
      <c r="P162" s="681"/>
      <c r="Q162" s="681"/>
      <c r="R162" s="681"/>
      <c r="S162" s="681"/>
      <c r="T162" s="682"/>
      <c r="W162" s="13" t="s">
        <v>159</v>
      </c>
      <c r="X162" s="580" t="s">
        <v>262</v>
      </c>
      <c r="Y162" s="581"/>
      <c r="Z162" s="581"/>
      <c r="AA162" s="581"/>
      <c r="AB162" s="581"/>
      <c r="AC162" s="581"/>
      <c r="AD162" s="581"/>
      <c r="AE162" s="581"/>
      <c r="AF162" s="581"/>
      <c r="AG162" s="581"/>
      <c r="AH162" s="581"/>
      <c r="AI162" s="581"/>
      <c r="AJ162" s="581"/>
      <c r="AK162" s="581"/>
      <c r="AL162" s="581"/>
      <c r="AM162" s="581"/>
      <c r="AN162" s="581"/>
      <c r="AO162" s="581"/>
    </row>
    <row r="163" spans="2:41" ht="18.75" customHeight="1">
      <c r="B163" s="33"/>
      <c r="C163" s="34"/>
      <c r="D163" s="34"/>
      <c r="E163" s="34"/>
      <c r="F163" s="112" t="s">
        <v>260</v>
      </c>
      <c r="G163" s="606"/>
      <c r="H163" s="589"/>
      <c r="I163" s="589"/>
      <c r="J163" s="589"/>
      <c r="K163" s="590"/>
      <c r="L163" s="54" t="s">
        <v>128</v>
      </c>
      <c r="M163" s="652" t="s">
        <v>175</v>
      </c>
      <c r="N163" s="676"/>
      <c r="O163" s="654"/>
      <c r="P163" s="655"/>
      <c r="Q163" s="655"/>
      <c r="R163" s="655"/>
      <c r="S163" s="655"/>
      <c r="T163" s="656"/>
      <c r="W163" s="13" t="s">
        <v>159</v>
      </c>
      <c r="X163" s="580" t="s">
        <v>262</v>
      </c>
      <c r="Y163" s="581"/>
      <c r="Z163" s="581"/>
      <c r="AA163" s="581"/>
      <c r="AB163" s="581"/>
      <c r="AC163" s="581"/>
      <c r="AD163" s="581"/>
      <c r="AE163" s="581"/>
      <c r="AF163" s="581"/>
      <c r="AG163" s="581"/>
      <c r="AH163" s="581"/>
      <c r="AI163" s="581"/>
      <c r="AJ163" s="581"/>
      <c r="AK163" s="581"/>
      <c r="AL163" s="581"/>
      <c r="AM163" s="581"/>
      <c r="AN163" s="581"/>
      <c r="AO163" s="581"/>
    </row>
    <row r="164" spans="2:41" ht="18.75" customHeight="1">
      <c r="B164" s="46"/>
      <c r="C164" s="47"/>
      <c r="D164" s="47"/>
      <c r="E164" s="47"/>
      <c r="F164" s="113" t="s">
        <v>261</v>
      </c>
      <c r="G164" s="595"/>
      <c r="H164" s="596"/>
      <c r="I164" s="596"/>
      <c r="J164" s="596"/>
      <c r="K164" s="597"/>
      <c r="L164" s="51" t="s">
        <v>128</v>
      </c>
      <c r="M164" s="657" t="s">
        <v>175</v>
      </c>
      <c r="N164" s="677"/>
      <c r="O164" s="659"/>
      <c r="P164" s="660"/>
      <c r="Q164" s="660"/>
      <c r="R164" s="660"/>
      <c r="S164" s="660"/>
      <c r="T164" s="661"/>
      <c r="W164" s="13" t="s">
        <v>159</v>
      </c>
      <c r="X164" s="580" t="s">
        <v>262</v>
      </c>
      <c r="Y164" s="581"/>
      <c r="Z164" s="581"/>
      <c r="AA164" s="581"/>
      <c r="AB164" s="581"/>
      <c r="AC164" s="581"/>
      <c r="AD164" s="581"/>
      <c r="AE164" s="581"/>
      <c r="AF164" s="581"/>
      <c r="AG164" s="581"/>
      <c r="AH164" s="581"/>
      <c r="AI164" s="581"/>
      <c r="AJ164" s="581"/>
      <c r="AK164" s="581"/>
      <c r="AL164" s="581"/>
      <c r="AM164" s="581"/>
      <c r="AN164" s="581"/>
      <c r="AO164" s="581"/>
    </row>
    <row r="165" spans="2:41" ht="18.75" customHeight="1">
      <c r="B165" s="115" t="s">
        <v>156</v>
      </c>
      <c r="C165" s="53"/>
      <c r="D165" s="53"/>
      <c r="E165" s="53"/>
      <c r="F165" s="116"/>
      <c r="G165" s="582" t="str">
        <f>IF(OR(G171="",G166="",G168=""),"",SUM(G166:K171))</f>
        <v/>
      </c>
      <c r="H165" s="583"/>
      <c r="I165" s="583"/>
      <c r="J165" s="583"/>
      <c r="K165" s="584"/>
      <c r="L165" s="134"/>
      <c r="M165" s="53"/>
      <c r="N165" s="53"/>
      <c r="O165" s="53"/>
      <c r="P165" s="53"/>
      <c r="Q165" s="53"/>
      <c r="R165" s="53"/>
      <c r="S165" s="53"/>
      <c r="T165" s="58"/>
      <c r="X165" s="579"/>
      <c r="Y165" s="561"/>
      <c r="Z165" s="561"/>
      <c r="AA165" s="561"/>
      <c r="AB165" s="561"/>
      <c r="AC165" s="561"/>
      <c r="AD165" s="561"/>
      <c r="AE165" s="561"/>
      <c r="AF165" s="561"/>
      <c r="AG165" s="561"/>
      <c r="AH165" s="561"/>
      <c r="AI165" s="561"/>
      <c r="AJ165" s="561"/>
      <c r="AK165" s="561"/>
      <c r="AL165" s="561"/>
      <c r="AM165" s="561"/>
      <c r="AN165" s="561"/>
      <c r="AO165" s="561"/>
    </row>
    <row r="166" spans="2:41" ht="18.75" customHeight="1">
      <c r="B166" s="33"/>
      <c r="C166" s="34"/>
      <c r="D166" s="34"/>
      <c r="E166" s="34"/>
      <c r="F166" s="129" t="s">
        <v>263</v>
      </c>
      <c r="G166" s="606"/>
      <c r="H166" s="589"/>
      <c r="I166" s="589"/>
      <c r="J166" s="589"/>
      <c r="K166" s="590"/>
      <c r="L166" s="54" t="s">
        <v>128</v>
      </c>
      <c r="M166" s="97"/>
      <c r="N166" s="97"/>
      <c r="O166" s="97"/>
      <c r="P166" s="97"/>
      <c r="Q166" s="97"/>
      <c r="R166" s="97"/>
      <c r="S166" s="97"/>
      <c r="T166" s="114"/>
      <c r="W166" s="13" t="s">
        <v>159</v>
      </c>
      <c r="X166" s="579" t="s">
        <v>264</v>
      </c>
      <c r="Y166" s="561"/>
      <c r="Z166" s="561"/>
      <c r="AA166" s="561"/>
      <c r="AB166" s="561"/>
      <c r="AC166" s="561"/>
      <c r="AD166" s="561"/>
      <c r="AE166" s="561"/>
      <c r="AF166" s="561"/>
      <c r="AG166" s="561"/>
      <c r="AH166" s="561"/>
      <c r="AI166" s="561"/>
      <c r="AJ166" s="561"/>
      <c r="AK166" s="561"/>
      <c r="AL166" s="561"/>
      <c r="AM166" s="561"/>
      <c r="AN166" s="561"/>
      <c r="AO166" s="561"/>
    </row>
    <row r="167" spans="2:41" ht="18.75" customHeight="1">
      <c r="B167" s="33"/>
      <c r="C167" s="34"/>
      <c r="D167" s="34"/>
      <c r="E167" s="34"/>
      <c r="F167" s="112" t="s">
        <v>265</v>
      </c>
      <c r="G167" s="606"/>
      <c r="H167" s="589"/>
      <c r="I167" s="589"/>
      <c r="J167" s="589"/>
      <c r="K167" s="590"/>
      <c r="L167" s="54" t="s">
        <v>128</v>
      </c>
      <c r="M167" s="54"/>
      <c r="N167" s="54"/>
      <c r="O167" s="54"/>
      <c r="P167" s="54"/>
      <c r="Q167" s="54"/>
      <c r="R167" s="54"/>
      <c r="S167" s="54"/>
      <c r="T167" s="59"/>
      <c r="W167" s="13" t="s">
        <v>159</v>
      </c>
      <c r="X167" s="579" t="s">
        <v>266</v>
      </c>
      <c r="Y167" s="561"/>
      <c r="Z167" s="561"/>
      <c r="AA167" s="561"/>
      <c r="AB167" s="561"/>
      <c r="AC167" s="561"/>
      <c r="AD167" s="561"/>
      <c r="AE167" s="561"/>
      <c r="AF167" s="561"/>
      <c r="AG167" s="561"/>
      <c r="AH167" s="561"/>
      <c r="AI167" s="561"/>
      <c r="AJ167" s="561"/>
      <c r="AK167" s="561"/>
      <c r="AL167" s="561"/>
      <c r="AM167" s="561"/>
      <c r="AN167" s="561"/>
      <c r="AO167" s="561"/>
    </row>
    <row r="168" spans="2:41" ht="18.75" customHeight="1">
      <c r="B168" s="33"/>
      <c r="C168" s="34"/>
      <c r="D168" s="34"/>
      <c r="E168" s="34"/>
      <c r="F168" s="112" t="s">
        <v>267</v>
      </c>
      <c r="G168" s="595"/>
      <c r="H168" s="596"/>
      <c r="I168" s="596"/>
      <c r="J168" s="596"/>
      <c r="K168" s="597"/>
      <c r="L168" s="51" t="s">
        <v>128</v>
      </c>
      <c r="M168" s="51"/>
      <c r="N168" s="51"/>
      <c r="O168" s="51"/>
      <c r="P168" s="51"/>
      <c r="Q168" s="51"/>
      <c r="R168" s="51"/>
      <c r="S168" s="51"/>
      <c r="T168" s="52"/>
      <c r="W168" s="13" t="s">
        <v>159</v>
      </c>
      <c r="X168" s="579" t="s">
        <v>268</v>
      </c>
      <c r="Y168" s="561"/>
      <c r="Z168" s="561"/>
      <c r="AA168" s="561"/>
      <c r="AB168" s="561"/>
      <c r="AC168" s="561"/>
      <c r="AD168" s="561"/>
      <c r="AE168" s="561"/>
      <c r="AF168" s="561"/>
      <c r="AG168" s="561"/>
      <c r="AH168" s="561"/>
      <c r="AI168" s="561"/>
      <c r="AJ168" s="561"/>
      <c r="AK168" s="561"/>
      <c r="AL168" s="561"/>
      <c r="AM168" s="561"/>
      <c r="AN168" s="561"/>
      <c r="AO168" s="561"/>
    </row>
    <row r="169" spans="2:41" ht="18.75" customHeight="1">
      <c r="B169" s="33"/>
      <c r="C169" s="34"/>
      <c r="D169" s="34"/>
      <c r="E169" s="34"/>
      <c r="F169" s="112" t="s">
        <v>269</v>
      </c>
      <c r="G169" s="591"/>
      <c r="H169" s="586"/>
      <c r="I169" s="586"/>
      <c r="J169" s="586"/>
      <c r="K169" s="587"/>
      <c r="L169" s="53" t="s">
        <v>128</v>
      </c>
      <c r="M169" s="647" t="s">
        <v>175</v>
      </c>
      <c r="N169" s="688"/>
      <c r="O169" s="680"/>
      <c r="P169" s="681"/>
      <c r="Q169" s="681"/>
      <c r="R169" s="681"/>
      <c r="S169" s="681"/>
      <c r="T169" s="682"/>
      <c r="W169" s="13" t="s">
        <v>159</v>
      </c>
      <c r="X169" s="580" t="s">
        <v>272</v>
      </c>
      <c r="Y169" s="581"/>
      <c r="Z169" s="581"/>
      <c r="AA169" s="581"/>
      <c r="AB169" s="581"/>
      <c r="AC169" s="581"/>
      <c r="AD169" s="581"/>
      <c r="AE169" s="581"/>
      <c r="AF169" s="581"/>
      <c r="AG169" s="581"/>
      <c r="AH169" s="581"/>
      <c r="AI169" s="581"/>
      <c r="AJ169" s="581"/>
      <c r="AK169" s="581"/>
      <c r="AL169" s="581"/>
      <c r="AM169" s="581"/>
      <c r="AN169" s="581"/>
      <c r="AO169" s="581"/>
    </row>
    <row r="170" spans="2:41" ht="18.75" customHeight="1">
      <c r="B170" s="33"/>
      <c r="C170" s="34"/>
      <c r="D170" s="34"/>
      <c r="E170" s="34"/>
      <c r="F170" s="112" t="s">
        <v>270</v>
      </c>
      <c r="G170" s="606"/>
      <c r="H170" s="589"/>
      <c r="I170" s="589"/>
      <c r="J170" s="589"/>
      <c r="K170" s="590"/>
      <c r="L170" s="54" t="s">
        <v>128</v>
      </c>
      <c r="M170" s="652" t="s">
        <v>175</v>
      </c>
      <c r="N170" s="676"/>
      <c r="O170" s="654"/>
      <c r="P170" s="655"/>
      <c r="Q170" s="655"/>
      <c r="R170" s="655"/>
      <c r="S170" s="655"/>
      <c r="T170" s="656"/>
      <c r="W170" s="13" t="s">
        <v>159</v>
      </c>
      <c r="X170" s="580" t="s">
        <v>272</v>
      </c>
      <c r="Y170" s="581"/>
      <c r="Z170" s="581"/>
      <c r="AA170" s="581"/>
      <c r="AB170" s="581"/>
      <c r="AC170" s="581"/>
      <c r="AD170" s="581"/>
      <c r="AE170" s="581"/>
      <c r="AF170" s="581"/>
      <c r="AG170" s="581"/>
      <c r="AH170" s="581"/>
      <c r="AI170" s="581"/>
      <c r="AJ170" s="581"/>
      <c r="AK170" s="581"/>
      <c r="AL170" s="581"/>
      <c r="AM170" s="581"/>
      <c r="AN170" s="581"/>
      <c r="AO170" s="581"/>
    </row>
    <row r="171" spans="2:41" ht="18.75" customHeight="1">
      <c r="B171" s="46"/>
      <c r="C171" s="47"/>
      <c r="D171" s="47"/>
      <c r="E171" s="47"/>
      <c r="F171" s="113" t="s">
        <v>271</v>
      </c>
      <c r="G171" s="595"/>
      <c r="H171" s="596"/>
      <c r="I171" s="596"/>
      <c r="J171" s="596"/>
      <c r="K171" s="597"/>
      <c r="L171" s="51" t="s">
        <v>128</v>
      </c>
      <c r="M171" s="657" t="s">
        <v>175</v>
      </c>
      <c r="N171" s="677"/>
      <c r="O171" s="659"/>
      <c r="P171" s="660"/>
      <c r="Q171" s="660"/>
      <c r="R171" s="660"/>
      <c r="S171" s="660"/>
      <c r="T171" s="661"/>
      <c r="W171" s="13" t="s">
        <v>159</v>
      </c>
      <c r="X171" s="580" t="s">
        <v>272</v>
      </c>
      <c r="Y171" s="581"/>
      <c r="Z171" s="581"/>
      <c r="AA171" s="581"/>
      <c r="AB171" s="581"/>
      <c r="AC171" s="581"/>
      <c r="AD171" s="581"/>
      <c r="AE171" s="581"/>
      <c r="AF171" s="581"/>
      <c r="AG171" s="581"/>
      <c r="AH171" s="581"/>
      <c r="AI171" s="581"/>
      <c r="AJ171" s="581"/>
      <c r="AK171" s="581"/>
      <c r="AL171" s="581"/>
      <c r="AM171" s="581"/>
      <c r="AN171" s="581"/>
      <c r="AO171" s="581"/>
    </row>
    <row r="172" spans="2:41" ht="18.75" customHeight="1">
      <c r="B172" s="115" t="s">
        <v>667</v>
      </c>
      <c r="C172" s="53"/>
      <c r="D172" s="53"/>
      <c r="E172" s="53"/>
      <c r="F172" s="116"/>
      <c r="G172" s="582" t="str">
        <f>IF(OR(G176="",G173="",G174=""),"",SUM(G173:K176))</f>
        <v/>
      </c>
      <c r="H172" s="583"/>
      <c r="I172" s="583"/>
      <c r="J172" s="583"/>
      <c r="K172" s="584"/>
      <c r="L172" s="134"/>
      <c r="M172" s="53"/>
      <c r="N172" s="53"/>
      <c r="O172" s="53"/>
      <c r="P172" s="53"/>
      <c r="Q172" s="53"/>
      <c r="R172" s="53"/>
      <c r="S172" s="53"/>
      <c r="T172" s="58"/>
      <c r="X172" s="637" t="s">
        <v>668</v>
      </c>
      <c r="Y172" s="638"/>
      <c r="Z172" s="638"/>
      <c r="AA172" s="638"/>
      <c r="AB172" s="638"/>
      <c r="AC172" s="638"/>
      <c r="AD172" s="638"/>
      <c r="AE172" s="638"/>
      <c r="AF172" s="638"/>
      <c r="AG172" s="638"/>
      <c r="AH172" s="638"/>
      <c r="AI172" s="638"/>
      <c r="AJ172" s="638"/>
      <c r="AK172" s="638"/>
      <c r="AL172" s="638"/>
      <c r="AM172" s="638"/>
      <c r="AN172" s="638"/>
      <c r="AO172" s="638"/>
    </row>
    <row r="173" spans="2:41" ht="18.75" customHeight="1">
      <c r="B173" s="105"/>
      <c r="C173" s="96"/>
      <c r="D173" s="96"/>
      <c r="E173" s="96"/>
      <c r="F173" s="129" t="s">
        <v>669</v>
      </c>
      <c r="G173" s="606"/>
      <c r="H173" s="589"/>
      <c r="I173" s="589"/>
      <c r="J173" s="589"/>
      <c r="K173" s="590"/>
      <c r="L173" s="161" t="s">
        <v>128</v>
      </c>
      <c r="M173" s="141"/>
      <c r="N173" s="141"/>
      <c r="O173" s="141"/>
      <c r="P173" s="141"/>
      <c r="Q173" s="141"/>
      <c r="R173" s="141"/>
      <c r="S173" s="141"/>
      <c r="T173" s="142"/>
      <c r="W173" s="13" t="s">
        <v>159</v>
      </c>
      <c r="X173" s="678" t="s">
        <v>670</v>
      </c>
      <c r="Y173" s="679"/>
      <c r="Z173" s="679"/>
      <c r="AA173" s="679"/>
      <c r="AB173" s="679"/>
      <c r="AC173" s="679"/>
      <c r="AD173" s="679"/>
      <c r="AE173" s="679"/>
      <c r="AF173" s="679"/>
      <c r="AG173" s="679"/>
      <c r="AH173" s="679"/>
      <c r="AI173" s="679"/>
      <c r="AJ173" s="679"/>
      <c r="AK173" s="679"/>
      <c r="AL173" s="679"/>
      <c r="AM173" s="679"/>
      <c r="AN173" s="679"/>
      <c r="AO173" s="679"/>
    </row>
    <row r="174" spans="2:41" ht="18.75" customHeight="1">
      <c r="B174" s="105"/>
      <c r="C174" s="96"/>
      <c r="D174" s="96"/>
      <c r="E174" s="96"/>
      <c r="F174" s="112" t="s">
        <v>671</v>
      </c>
      <c r="G174" s="606"/>
      <c r="H174" s="589"/>
      <c r="I174" s="589"/>
      <c r="J174" s="589"/>
      <c r="K174" s="590"/>
      <c r="L174" s="163" t="s">
        <v>128</v>
      </c>
      <c r="M174" s="437"/>
      <c r="N174" s="437"/>
      <c r="O174" s="437"/>
      <c r="P174" s="437"/>
      <c r="Q174" s="437"/>
      <c r="R174" s="437"/>
      <c r="S174" s="437"/>
      <c r="T174" s="438"/>
      <c r="W174" s="13" t="s">
        <v>159</v>
      </c>
      <c r="X174" s="678" t="s">
        <v>672</v>
      </c>
      <c r="Y174" s="679"/>
      <c r="Z174" s="679"/>
      <c r="AA174" s="679"/>
      <c r="AB174" s="679"/>
      <c r="AC174" s="679"/>
      <c r="AD174" s="679"/>
      <c r="AE174" s="679"/>
      <c r="AF174" s="679"/>
      <c r="AG174" s="679"/>
      <c r="AH174" s="679"/>
      <c r="AI174" s="679"/>
      <c r="AJ174" s="679"/>
      <c r="AK174" s="679"/>
      <c r="AL174" s="679"/>
      <c r="AM174" s="679"/>
      <c r="AN174" s="679"/>
      <c r="AO174" s="679"/>
    </row>
    <row r="175" spans="2:41" ht="18.75" customHeight="1">
      <c r="B175" s="33"/>
      <c r="C175" s="34"/>
      <c r="D175" s="34"/>
      <c r="E175" s="34"/>
      <c r="F175" s="112" t="s">
        <v>490</v>
      </c>
      <c r="G175" s="591"/>
      <c r="H175" s="586"/>
      <c r="I175" s="586"/>
      <c r="J175" s="586"/>
      <c r="K175" s="587"/>
      <c r="L175" s="53" t="s">
        <v>128</v>
      </c>
      <c r="M175" s="647" t="s">
        <v>175</v>
      </c>
      <c r="N175" s="688"/>
      <c r="O175" s="680"/>
      <c r="P175" s="681"/>
      <c r="Q175" s="681"/>
      <c r="R175" s="681"/>
      <c r="S175" s="681"/>
      <c r="T175" s="682"/>
      <c r="W175" s="13" t="s">
        <v>159</v>
      </c>
      <c r="X175" s="580" t="s">
        <v>673</v>
      </c>
      <c r="Y175" s="581"/>
      <c r="Z175" s="581"/>
      <c r="AA175" s="581"/>
      <c r="AB175" s="581"/>
      <c r="AC175" s="581"/>
      <c r="AD175" s="581"/>
      <c r="AE175" s="581"/>
      <c r="AF175" s="581"/>
      <c r="AG175" s="581"/>
      <c r="AH175" s="581"/>
      <c r="AI175" s="581"/>
      <c r="AJ175" s="581"/>
      <c r="AK175" s="581"/>
      <c r="AL175" s="581"/>
      <c r="AM175" s="581"/>
      <c r="AN175" s="581"/>
      <c r="AO175" s="581"/>
    </row>
    <row r="176" spans="2:41" ht="18.75" customHeight="1" thickBot="1">
      <c r="B176" s="38"/>
      <c r="C176" s="39"/>
      <c r="D176" s="39"/>
      <c r="E176" s="39"/>
      <c r="F176" s="289" t="s">
        <v>491</v>
      </c>
      <c r="G176" s="683"/>
      <c r="H176" s="684"/>
      <c r="I176" s="684"/>
      <c r="J176" s="684"/>
      <c r="K176" s="685"/>
      <c r="L176" s="60" t="s">
        <v>128</v>
      </c>
      <c r="M176" s="686" t="s">
        <v>175</v>
      </c>
      <c r="N176" s="687"/>
      <c r="O176" s="689"/>
      <c r="P176" s="690"/>
      <c r="Q176" s="690"/>
      <c r="R176" s="690"/>
      <c r="S176" s="690"/>
      <c r="T176" s="691"/>
      <c r="W176" s="13" t="s">
        <v>159</v>
      </c>
      <c r="X176" s="580" t="s">
        <v>673</v>
      </c>
      <c r="Y176" s="581"/>
      <c r="Z176" s="581"/>
      <c r="AA176" s="581"/>
      <c r="AB176" s="581"/>
      <c r="AC176" s="581"/>
      <c r="AD176" s="581"/>
      <c r="AE176" s="581"/>
      <c r="AF176" s="581"/>
      <c r="AG176" s="581"/>
      <c r="AH176" s="581"/>
      <c r="AI176" s="581"/>
      <c r="AJ176" s="581"/>
      <c r="AK176" s="581"/>
      <c r="AL176" s="581"/>
      <c r="AM176" s="581"/>
      <c r="AN176" s="581"/>
      <c r="AO176" s="581"/>
    </row>
    <row r="177" spans="2:41" ht="18.75" customHeight="1" thickBot="1">
      <c r="B177" s="96"/>
      <c r="C177" s="96"/>
      <c r="D177" s="96"/>
      <c r="E177" s="96"/>
      <c r="F177" s="96"/>
      <c r="G177" s="96"/>
      <c r="H177" s="96"/>
      <c r="I177" s="96"/>
      <c r="J177" s="96"/>
      <c r="K177" s="96"/>
      <c r="L177" s="96"/>
      <c r="M177" s="96"/>
      <c r="N177" s="96"/>
      <c r="O177" s="96"/>
      <c r="P177" s="96"/>
      <c r="Q177" s="96"/>
      <c r="R177" s="96"/>
      <c r="S177" s="96"/>
      <c r="T177" s="96"/>
      <c r="W177" s="439"/>
      <c r="X177" s="678"/>
      <c r="Y177" s="679"/>
      <c r="Z177" s="679"/>
      <c r="AA177" s="679"/>
      <c r="AB177" s="679"/>
      <c r="AC177" s="679"/>
      <c r="AD177" s="679"/>
      <c r="AE177" s="679"/>
      <c r="AF177" s="679"/>
      <c r="AG177" s="679"/>
      <c r="AH177" s="679"/>
      <c r="AI177" s="679"/>
      <c r="AJ177" s="679"/>
      <c r="AK177" s="679"/>
      <c r="AL177" s="679"/>
      <c r="AM177" s="679"/>
      <c r="AN177" s="679"/>
      <c r="AO177" s="679"/>
    </row>
    <row r="178" spans="2:41" ht="18.75" customHeight="1">
      <c r="B178" s="143"/>
      <c r="C178" s="144"/>
      <c r="D178" s="144"/>
      <c r="E178" s="144"/>
      <c r="F178" s="144"/>
      <c r="G178" s="144"/>
      <c r="H178" s="144"/>
      <c r="I178" s="144"/>
      <c r="J178" s="144"/>
      <c r="K178" s="144"/>
      <c r="L178" s="144"/>
      <c r="M178" s="144"/>
      <c r="N178" s="144"/>
      <c r="O178" s="144"/>
      <c r="P178" s="144"/>
      <c r="Q178" s="144"/>
      <c r="R178" s="144"/>
      <c r="S178" s="144"/>
      <c r="T178" s="145"/>
      <c r="W178" s="152"/>
      <c r="X178" s="662"/>
      <c r="Y178" s="663"/>
      <c r="Z178" s="663"/>
      <c r="AA178" s="663"/>
      <c r="AB178" s="663"/>
      <c r="AC178" s="663"/>
      <c r="AD178" s="663"/>
      <c r="AE178" s="663"/>
      <c r="AF178" s="663"/>
      <c r="AG178" s="663"/>
      <c r="AH178" s="663"/>
      <c r="AI178" s="663"/>
      <c r="AJ178" s="663"/>
      <c r="AK178" s="663"/>
      <c r="AL178" s="663"/>
      <c r="AM178" s="663"/>
      <c r="AN178" s="663"/>
      <c r="AO178" s="664"/>
    </row>
    <row r="179" spans="2:41" ht="18.75" customHeight="1">
      <c r="B179" s="146"/>
      <c r="C179" s="147"/>
      <c r="D179" s="147"/>
      <c r="E179" s="147"/>
      <c r="F179" s="147"/>
      <c r="G179" s="147"/>
      <c r="H179" s="147"/>
      <c r="I179" s="147"/>
      <c r="J179" s="147"/>
      <c r="K179" s="147"/>
      <c r="L179" s="147"/>
      <c r="M179" s="147"/>
      <c r="N179" s="147"/>
      <c r="O179" s="147"/>
      <c r="P179" s="147"/>
      <c r="Q179" s="147"/>
      <c r="R179" s="147"/>
      <c r="S179" s="147"/>
      <c r="T179" s="148"/>
      <c r="W179" s="153"/>
      <c r="X179" s="634"/>
      <c r="Y179" s="635"/>
      <c r="Z179" s="635"/>
      <c r="AA179" s="635"/>
      <c r="AB179" s="635"/>
      <c r="AC179" s="635"/>
      <c r="AD179" s="635"/>
      <c r="AE179" s="635"/>
      <c r="AF179" s="635"/>
      <c r="AG179" s="635"/>
      <c r="AH179" s="635"/>
      <c r="AI179" s="635"/>
      <c r="AJ179" s="635"/>
      <c r="AK179" s="635"/>
      <c r="AL179" s="635"/>
      <c r="AM179" s="635"/>
      <c r="AN179" s="635"/>
      <c r="AO179" s="636"/>
    </row>
    <row r="180" spans="2:41" ht="18.75" customHeight="1">
      <c r="B180" s="146"/>
      <c r="C180" s="147"/>
      <c r="D180" s="147"/>
      <c r="E180" s="147"/>
      <c r="F180" s="147"/>
      <c r="G180" s="147"/>
      <c r="H180" s="147"/>
      <c r="I180" s="147"/>
      <c r="J180" s="147"/>
      <c r="K180" s="147"/>
      <c r="L180" s="147"/>
      <c r="M180" s="147"/>
      <c r="N180" s="147"/>
      <c r="O180" s="147"/>
      <c r="P180" s="147"/>
      <c r="Q180" s="147"/>
      <c r="R180" s="147"/>
      <c r="S180" s="147"/>
      <c r="T180" s="148"/>
      <c r="W180" s="153"/>
      <c r="X180" s="634"/>
      <c r="Y180" s="635"/>
      <c r="Z180" s="635"/>
      <c r="AA180" s="635"/>
      <c r="AB180" s="635"/>
      <c r="AC180" s="635"/>
      <c r="AD180" s="635"/>
      <c r="AE180" s="635"/>
      <c r="AF180" s="635"/>
      <c r="AG180" s="635"/>
      <c r="AH180" s="635"/>
      <c r="AI180" s="635"/>
      <c r="AJ180" s="635"/>
      <c r="AK180" s="635"/>
      <c r="AL180" s="635"/>
      <c r="AM180" s="635"/>
      <c r="AN180" s="635"/>
      <c r="AO180" s="636"/>
    </row>
    <row r="181" spans="2:41" ht="18.75" customHeight="1">
      <c r="B181" s="146"/>
      <c r="C181" s="147"/>
      <c r="D181" s="147"/>
      <c r="E181" s="147"/>
      <c r="F181" s="147"/>
      <c r="G181" s="147"/>
      <c r="H181" s="147"/>
      <c r="I181" s="147"/>
      <c r="J181" s="147"/>
      <c r="K181" s="147"/>
      <c r="L181" s="147"/>
      <c r="M181" s="147"/>
      <c r="N181" s="147"/>
      <c r="O181" s="147"/>
      <c r="P181" s="147"/>
      <c r="Q181" s="147"/>
      <c r="R181" s="147"/>
      <c r="S181" s="147"/>
      <c r="T181" s="148"/>
      <c r="W181" s="153"/>
      <c r="X181" s="634"/>
      <c r="Y181" s="635"/>
      <c r="Z181" s="635"/>
      <c r="AA181" s="635"/>
      <c r="AB181" s="635"/>
      <c r="AC181" s="635"/>
      <c r="AD181" s="635"/>
      <c r="AE181" s="635"/>
      <c r="AF181" s="635"/>
      <c r="AG181" s="635"/>
      <c r="AH181" s="635"/>
      <c r="AI181" s="635"/>
      <c r="AJ181" s="635"/>
      <c r="AK181" s="635"/>
      <c r="AL181" s="635"/>
      <c r="AM181" s="635"/>
      <c r="AN181" s="635"/>
      <c r="AO181" s="636"/>
    </row>
    <row r="182" spans="2:41" ht="18.75" customHeight="1">
      <c r="B182" s="146"/>
      <c r="C182" s="147"/>
      <c r="D182" s="147"/>
      <c r="E182" s="147"/>
      <c r="F182" s="147"/>
      <c r="G182" s="147"/>
      <c r="H182" s="147"/>
      <c r="I182" s="147"/>
      <c r="J182" s="147"/>
      <c r="K182" s="147"/>
      <c r="L182" s="147"/>
      <c r="M182" s="147"/>
      <c r="N182" s="147"/>
      <c r="O182" s="147"/>
      <c r="P182" s="147"/>
      <c r="Q182" s="147"/>
      <c r="R182" s="147"/>
      <c r="S182" s="147"/>
      <c r="T182" s="148"/>
      <c r="W182" s="153"/>
      <c r="X182" s="634"/>
      <c r="Y182" s="635"/>
      <c r="Z182" s="635"/>
      <c r="AA182" s="635"/>
      <c r="AB182" s="635"/>
      <c r="AC182" s="635"/>
      <c r="AD182" s="635"/>
      <c r="AE182" s="635"/>
      <c r="AF182" s="635"/>
      <c r="AG182" s="635"/>
      <c r="AH182" s="635"/>
      <c r="AI182" s="635"/>
      <c r="AJ182" s="635"/>
      <c r="AK182" s="635"/>
      <c r="AL182" s="635"/>
      <c r="AM182" s="635"/>
      <c r="AN182" s="635"/>
      <c r="AO182" s="636"/>
    </row>
    <row r="183" spans="2:41" ht="18.75" customHeight="1">
      <c r="B183" s="146"/>
      <c r="C183" s="147"/>
      <c r="D183" s="147"/>
      <c r="E183" s="147"/>
      <c r="F183" s="147"/>
      <c r="G183" s="147"/>
      <c r="H183" s="147"/>
      <c r="I183" s="147"/>
      <c r="J183" s="147"/>
      <c r="K183" s="147"/>
      <c r="L183" s="147"/>
      <c r="M183" s="147"/>
      <c r="N183" s="147"/>
      <c r="O183" s="147"/>
      <c r="P183" s="147"/>
      <c r="Q183" s="147"/>
      <c r="R183" s="147"/>
      <c r="S183" s="147"/>
      <c r="T183" s="148"/>
      <c r="W183" s="153"/>
      <c r="X183" s="634"/>
      <c r="Y183" s="635"/>
      <c r="Z183" s="635"/>
      <c r="AA183" s="635"/>
      <c r="AB183" s="635"/>
      <c r="AC183" s="635"/>
      <c r="AD183" s="635"/>
      <c r="AE183" s="635"/>
      <c r="AF183" s="635"/>
      <c r="AG183" s="635"/>
      <c r="AH183" s="635"/>
      <c r="AI183" s="635"/>
      <c r="AJ183" s="635"/>
      <c r="AK183" s="635"/>
      <c r="AL183" s="635"/>
      <c r="AM183" s="635"/>
      <c r="AN183" s="635"/>
      <c r="AO183" s="636"/>
    </row>
    <row r="184" spans="2:41" ht="18.75" customHeight="1" thickBot="1">
      <c r="B184" s="149"/>
      <c r="C184" s="150"/>
      <c r="D184" s="150"/>
      <c r="E184" s="150"/>
      <c r="F184" s="150"/>
      <c r="G184" s="150"/>
      <c r="H184" s="150"/>
      <c r="I184" s="150"/>
      <c r="J184" s="150"/>
      <c r="K184" s="150"/>
      <c r="L184" s="150"/>
      <c r="M184" s="150"/>
      <c r="N184" s="150"/>
      <c r="O184" s="150"/>
      <c r="P184" s="150"/>
      <c r="Q184" s="150"/>
      <c r="R184" s="150"/>
      <c r="S184" s="150"/>
      <c r="T184" s="151"/>
      <c r="W184" s="154"/>
      <c r="X184" s="639"/>
      <c r="Y184" s="640"/>
      <c r="Z184" s="640"/>
      <c r="AA184" s="640"/>
      <c r="AB184" s="640"/>
      <c r="AC184" s="640"/>
      <c r="AD184" s="640"/>
      <c r="AE184" s="640"/>
      <c r="AF184" s="640"/>
      <c r="AG184" s="640"/>
      <c r="AH184" s="640"/>
      <c r="AI184" s="640"/>
      <c r="AJ184" s="640"/>
      <c r="AK184" s="640"/>
      <c r="AL184" s="640"/>
      <c r="AM184" s="640"/>
      <c r="AN184" s="640"/>
      <c r="AO184" s="641"/>
    </row>
    <row r="185" spans="2:41" ht="18.75" customHeight="1">
      <c r="B185" s="11" t="s">
        <v>404</v>
      </c>
      <c r="S185" s="632">
        <f>SUM(S139,1)</f>
        <v>5</v>
      </c>
      <c r="T185" s="633"/>
      <c r="W185" s="74" t="s">
        <v>96</v>
      </c>
      <c r="X185" s="76"/>
      <c r="Y185" s="77"/>
      <c r="Z185" s="77"/>
      <c r="AA185" s="77"/>
      <c r="AB185" s="77"/>
      <c r="AC185" s="77"/>
      <c r="AD185" s="77"/>
      <c r="AE185" s="77"/>
      <c r="AF185" s="77"/>
      <c r="AG185" s="77"/>
      <c r="AH185" s="77"/>
      <c r="AI185" s="77"/>
      <c r="AJ185" s="77"/>
      <c r="AK185" s="77"/>
      <c r="AL185" s="77"/>
      <c r="AM185" s="77"/>
      <c r="AN185" s="77"/>
      <c r="AO185" s="77"/>
    </row>
    <row r="186" spans="2:41" ht="18.75" customHeight="1" thickBot="1">
      <c r="B186" s="11" t="s">
        <v>403</v>
      </c>
      <c r="W186" s="75" t="s">
        <v>97</v>
      </c>
      <c r="X186" s="78"/>
      <c r="Y186" s="74" t="s">
        <v>98</v>
      </c>
      <c r="Z186" s="77"/>
      <c r="AA186" s="77"/>
      <c r="AB186" s="77"/>
      <c r="AC186" s="77"/>
      <c r="AD186" s="77"/>
      <c r="AE186" s="77"/>
      <c r="AF186" s="77"/>
      <c r="AG186" s="77"/>
      <c r="AH186" s="77"/>
      <c r="AI186" s="77"/>
      <c r="AJ186" s="77"/>
      <c r="AK186" s="77"/>
      <c r="AL186" s="77"/>
      <c r="AM186" s="77"/>
      <c r="AN186" s="77"/>
      <c r="AO186" s="77"/>
    </row>
    <row r="187" spans="2:41" ht="18.75" customHeight="1" thickBot="1">
      <c r="B187" s="14" t="s">
        <v>38</v>
      </c>
      <c r="C187" s="15"/>
      <c r="D187" s="15"/>
      <c r="E187" s="15"/>
      <c r="F187" s="17" t="s">
        <v>277</v>
      </c>
      <c r="G187" s="15"/>
      <c r="H187" s="15"/>
      <c r="I187" s="15"/>
      <c r="J187" s="15"/>
      <c r="K187" s="15"/>
      <c r="L187" s="15"/>
      <c r="M187" s="15"/>
      <c r="N187" s="15"/>
      <c r="O187" s="15"/>
      <c r="P187" s="15"/>
      <c r="Q187" s="15"/>
      <c r="R187" s="15"/>
      <c r="S187" s="15"/>
      <c r="T187" s="18"/>
      <c r="X187" s="579"/>
      <c r="Y187" s="561"/>
      <c r="Z187" s="561"/>
      <c r="AA187" s="561"/>
      <c r="AB187" s="561"/>
      <c r="AC187" s="561"/>
      <c r="AD187" s="561"/>
      <c r="AE187" s="561"/>
      <c r="AF187" s="561"/>
      <c r="AG187" s="561"/>
      <c r="AH187" s="561"/>
      <c r="AI187" s="561"/>
      <c r="AJ187" s="561"/>
      <c r="AK187" s="561"/>
      <c r="AL187" s="561"/>
      <c r="AM187" s="561"/>
      <c r="AN187" s="561"/>
      <c r="AO187" s="561"/>
    </row>
    <row r="188" spans="2:41" ht="18.75" customHeight="1">
      <c r="B188" s="115" t="s">
        <v>674</v>
      </c>
      <c r="C188" s="53"/>
      <c r="D188" s="53"/>
      <c r="E188" s="53"/>
      <c r="F188" s="613" t="str">
        <f>IF(OR(F218="",AND(F190&lt;&gt;"無",F196=""),AND(F198&lt;&gt;"無",F204=""),AND(F206&lt;&gt;"無",F212=""),F215=""),"",SUM(F196,F204,F212:J213,F215:J218))</f>
        <v/>
      </c>
      <c r="G188" s="614"/>
      <c r="H188" s="614"/>
      <c r="I188" s="614"/>
      <c r="J188" s="615"/>
      <c r="K188" s="134"/>
      <c r="L188" s="53"/>
      <c r="M188" s="53"/>
      <c r="N188" s="53"/>
      <c r="O188" s="53"/>
      <c r="P188" s="56"/>
      <c r="Q188" s="56"/>
      <c r="R188" s="56"/>
      <c r="S188" s="56"/>
      <c r="T188" s="109"/>
      <c r="X188" s="579"/>
      <c r="Y188" s="561"/>
      <c r="Z188" s="561"/>
      <c r="AA188" s="561"/>
      <c r="AB188" s="561"/>
      <c r="AC188" s="561"/>
      <c r="AD188" s="561"/>
      <c r="AE188" s="561"/>
      <c r="AF188" s="561"/>
      <c r="AG188" s="561"/>
      <c r="AH188" s="561"/>
      <c r="AI188" s="561"/>
      <c r="AJ188" s="561"/>
      <c r="AK188" s="561"/>
      <c r="AL188" s="561"/>
      <c r="AM188" s="561"/>
      <c r="AN188" s="561"/>
      <c r="AO188" s="561"/>
    </row>
    <row r="189" spans="2:41" ht="18.75" customHeight="1">
      <c r="B189" s="130"/>
      <c r="C189" s="110"/>
      <c r="D189" s="110"/>
      <c r="E189" s="129" t="s">
        <v>308</v>
      </c>
      <c r="F189" s="156" t="s">
        <v>279</v>
      </c>
      <c r="G189" s="34"/>
      <c r="H189" s="34"/>
      <c r="I189" s="34"/>
      <c r="J189" s="34"/>
      <c r="K189" s="34"/>
      <c r="L189" s="110"/>
      <c r="M189" s="110"/>
      <c r="N189" s="110"/>
      <c r="O189" s="110"/>
      <c r="P189" s="110"/>
      <c r="Q189" s="110"/>
      <c r="R189" s="110"/>
      <c r="S189" s="110"/>
      <c r="T189" s="157"/>
      <c r="X189" s="637" t="s">
        <v>288</v>
      </c>
      <c r="Y189" s="638"/>
      <c r="Z189" s="638"/>
      <c r="AA189" s="638"/>
      <c r="AB189" s="638"/>
      <c r="AC189" s="638"/>
      <c r="AD189" s="638"/>
      <c r="AE189" s="638"/>
      <c r="AF189" s="638"/>
      <c r="AG189" s="638"/>
      <c r="AH189" s="638"/>
      <c r="AI189" s="638"/>
      <c r="AJ189" s="638"/>
      <c r="AK189" s="638"/>
      <c r="AL189" s="638"/>
      <c r="AM189" s="638"/>
      <c r="AN189" s="638"/>
      <c r="AO189" s="638"/>
    </row>
    <row r="190" spans="2:41" ht="18.75" customHeight="1">
      <c r="B190" s="33"/>
      <c r="C190" s="34"/>
      <c r="D190" s="34"/>
      <c r="E190" s="112"/>
      <c r="F190" s="870"/>
      <c r="G190" s="871"/>
      <c r="H190" s="871"/>
      <c r="I190" s="871"/>
      <c r="J190" s="871"/>
      <c r="K190" s="872"/>
      <c r="L190" s="873"/>
      <c r="M190" s="873"/>
      <c r="N190" s="873"/>
      <c r="O190" s="873"/>
      <c r="P190" s="872"/>
      <c r="Q190" s="873"/>
      <c r="R190" s="873"/>
      <c r="S190" s="873"/>
      <c r="T190" s="874"/>
      <c r="W190" s="13" t="s">
        <v>159</v>
      </c>
      <c r="X190" s="579" t="s">
        <v>284</v>
      </c>
      <c r="Y190" s="561"/>
      <c r="Z190" s="561"/>
      <c r="AA190" s="561"/>
      <c r="AB190" s="561"/>
      <c r="AC190" s="561"/>
      <c r="AD190" s="561"/>
      <c r="AE190" s="561"/>
      <c r="AF190" s="561"/>
      <c r="AG190" s="561"/>
      <c r="AH190" s="561"/>
      <c r="AI190" s="561"/>
      <c r="AJ190" s="561"/>
      <c r="AK190" s="561"/>
      <c r="AL190" s="561"/>
      <c r="AM190" s="561"/>
      <c r="AN190" s="561"/>
      <c r="AO190" s="561"/>
    </row>
    <row r="191" spans="2:41" ht="18.75" customHeight="1">
      <c r="B191" s="33"/>
      <c r="C191" s="34"/>
      <c r="D191" s="34"/>
      <c r="E191" s="34"/>
      <c r="F191" s="669"/>
      <c r="G191" s="670"/>
      <c r="H191" s="670"/>
      <c r="I191" s="670"/>
      <c r="J191" s="670"/>
      <c r="K191" s="674"/>
      <c r="L191" s="670"/>
      <c r="M191" s="670"/>
      <c r="N191" s="670"/>
      <c r="O191" s="670"/>
      <c r="P191" s="674"/>
      <c r="Q191" s="670"/>
      <c r="R191" s="670"/>
      <c r="S191" s="670"/>
      <c r="T191" s="675"/>
      <c r="W191" s="13" t="s">
        <v>159</v>
      </c>
      <c r="X191" s="579" t="s">
        <v>287</v>
      </c>
      <c r="Y191" s="561"/>
      <c r="Z191" s="561"/>
      <c r="AA191" s="561"/>
      <c r="AB191" s="561"/>
      <c r="AC191" s="561"/>
      <c r="AD191" s="561"/>
      <c r="AE191" s="561"/>
      <c r="AF191" s="561"/>
      <c r="AG191" s="561"/>
      <c r="AH191" s="561"/>
      <c r="AI191" s="561"/>
      <c r="AJ191" s="561"/>
      <c r="AK191" s="561"/>
      <c r="AL191" s="561"/>
      <c r="AM191" s="561"/>
      <c r="AN191" s="561"/>
      <c r="AO191" s="561"/>
    </row>
    <row r="192" spans="2:41" ht="18.75" customHeight="1">
      <c r="B192" s="33"/>
      <c r="C192" s="34"/>
      <c r="D192" s="34"/>
      <c r="E192" s="34"/>
      <c r="F192" s="623"/>
      <c r="G192" s="624"/>
      <c r="H192" s="155"/>
      <c r="I192" s="625"/>
      <c r="J192" s="624"/>
      <c r="K192" s="625"/>
      <c r="L192" s="624"/>
      <c r="M192" s="155"/>
      <c r="N192" s="625"/>
      <c r="O192" s="624"/>
      <c r="P192" s="625"/>
      <c r="Q192" s="624"/>
      <c r="R192" s="155"/>
      <c r="S192" s="625"/>
      <c r="T192" s="626"/>
      <c r="W192" s="13" t="s">
        <v>159</v>
      </c>
      <c r="X192" s="579" t="s">
        <v>304</v>
      </c>
      <c r="Y192" s="561"/>
      <c r="Z192" s="561"/>
      <c r="AA192" s="561"/>
      <c r="AB192" s="561"/>
      <c r="AC192" s="561"/>
      <c r="AD192" s="561"/>
      <c r="AE192" s="561"/>
      <c r="AF192" s="561"/>
      <c r="AG192" s="561"/>
      <c r="AH192" s="561"/>
      <c r="AI192" s="561"/>
      <c r="AJ192" s="561"/>
      <c r="AK192" s="561"/>
      <c r="AL192" s="561"/>
      <c r="AM192" s="561"/>
      <c r="AN192" s="561"/>
      <c r="AO192" s="561"/>
    </row>
    <row r="193" spans="2:41" ht="18.75" customHeight="1">
      <c r="B193" s="33"/>
      <c r="C193" s="34"/>
      <c r="D193" s="34"/>
      <c r="E193" s="34"/>
      <c r="F193" s="623"/>
      <c r="G193" s="624"/>
      <c r="H193" s="155"/>
      <c r="I193" s="625"/>
      <c r="J193" s="624"/>
      <c r="K193" s="625"/>
      <c r="L193" s="624"/>
      <c r="M193" s="155"/>
      <c r="N193" s="625"/>
      <c r="O193" s="624"/>
      <c r="P193" s="625"/>
      <c r="Q193" s="624"/>
      <c r="R193" s="155"/>
      <c r="S193" s="625"/>
      <c r="T193" s="626"/>
      <c r="X193" s="579" t="s">
        <v>305</v>
      </c>
      <c r="Y193" s="561"/>
      <c r="Z193" s="561"/>
      <c r="AA193" s="561"/>
      <c r="AB193" s="561"/>
      <c r="AC193" s="561"/>
      <c r="AD193" s="561"/>
      <c r="AE193" s="561"/>
      <c r="AF193" s="561"/>
      <c r="AG193" s="561"/>
      <c r="AH193" s="561"/>
      <c r="AI193" s="561"/>
      <c r="AJ193" s="561"/>
      <c r="AK193" s="561"/>
      <c r="AL193" s="561"/>
      <c r="AM193" s="561"/>
      <c r="AN193" s="561"/>
      <c r="AO193" s="561"/>
    </row>
    <row r="194" spans="2:41" ht="18.75" customHeight="1">
      <c r="B194" s="33"/>
      <c r="C194" s="34"/>
      <c r="D194" s="34"/>
      <c r="E194" s="34"/>
      <c r="F194" s="623"/>
      <c r="G194" s="624"/>
      <c r="H194" s="155"/>
      <c r="I194" s="625"/>
      <c r="J194" s="624"/>
      <c r="K194" s="625"/>
      <c r="L194" s="624"/>
      <c r="M194" s="155"/>
      <c r="N194" s="625"/>
      <c r="O194" s="624"/>
      <c r="P194" s="625"/>
      <c r="Q194" s="624"/>
      <c r="R194" s="155"/>
      <c r="S194" s="625"/>
      <c r="T194" s="626"/>
      <c r="X194" s="579" t="s">
        <v>306</v>
      </c>
      <c r="Y194" s="561"/>
      <c r="Z194" s="561"/>
      <c r="AA194" s="561"/>
      <c r="AB194" s="561"/>
      <c r="AC194" s="561"/>
      <c r="AD194" s="561"/>
      <c r="AE194" s="561"/>
      <c r="AF194" s="561"/>
      <c r="AG194" s="561"/>
      <c r="AH194" s="561"/>
      <c r="AI194" s="561"/>
      <c r="AJ194" s="561"/>
      <c r="AK194" s="561"/>
      <c r="AL194" s="561"/>
      <c r="AM194" s="561"/>
      <c r="AN194" s="561"/>
      <c r="AO194" s="561"/>
    </row>
    <row r="195" spans="2:41" ht="18.75" customHeight="1">
      <c r="B195" s="33"/>
      <c r="C195" s="34"/>
      <c r="D195" s="34"/>
      <c r="E195" s="34"/>
      <c r="F195" s="623"/>
      <c r="G195" s="624"/>
      <c r="H195" s="155"/>
      <c r="I195" s="625"/>
      <c r="J195" s="624"/>
      <c r="K195" s="625"/>
      <c r="L195" s="624"/>
      <c r="M195" s="155"/>
      <c r="N195" s="625"/>
      <c r="O195" s="624"/>
      <c r="P195" s="625"/>
      <c r="Q195" s="624"/>
      <c r="R195" s="155"/>
      <c r="S195" s="625"/>
      <c r="T195" s="626"/>
      <c r="X195" s="579"/>
      <c r="Y195" s="561"/>
      <c r="Z195" s="561"/>
      <c r="AA195" s="561"/>
      <c r="AB195" s="561"/>
      <c r="AC195" s="561"/>
      <c r="AD195" s="561"/>
      <c r="AE195" s="561"/>
      <c r="AF195" s="561"/>
      <c r="AG195" s="561"/>
      <c r="AH195" s="561"/>
      <c r="AI195" s="561"/>
      <c r="AJ195" s="561"/>
      <c r="AK195" s="561"/>
      <c r="AL195" s="561"/>
      <c r="AM195" s="561"/>
      <c r="AN195" s="561"/>
      <c r="AO195" s="561"/>
    </row>
    <row r="196" spans="2:41" ht="18.75" customHeight="1">
      <c r="B196" s="33"/>
      <c r="C196" s="34"/>
      <c r="D196" s="34"/>
      <c r="E196" s="34"/>
      <c r="F196" s="627"/>
      <c r="G196" s="599"/>
      <c r="H196" s="599"/>
      <c r="I196" s="599"/>
      <c r="J196" s="628"/>
      <c r="K196" s="57" t="s">
        <v>300</v>
      </c>
      <c r="L196" s="51"/>
      <c r="M196" s="51"/>
      <c r="N196" s="51"/>
      <c r="O196" s="629" t="str">
        <f>IF(F190="","",VLOOKUP(F190,$AT$22:$AU$27,2,FALSE))</f>
        <v/>
      </c>
      <c r="P196" s="630"/>
      <c r="Q196" s="629" t="str">
        <f>IF(K190="","",VLOOKUP(K190,$AT$22:$AU$27,2,FALSE))</f>
        <v/>
      </c>
      <c r="R196" s="630"/>
      <c r="S196" s="629" t="str">
        <f>IF(P190="","",VLOOKUP(P190,$AT$22:$AU$27,2,FALSE))</f>
        <v/>
      </c>
      <c r="T196" s="631"/>
      <c r="W196" s="13" t="s">
        <v>49</v>
      </c>
      <c r="X196" s="579" t="s">
        <v>302</v>
      </c>
      <c r="Y196" s="561"/>
      <c r="Z196" s="561"/>
      <c r="AA196" s="561"/>
      <c r="AB196" s="561"/>
      <c r="AC196" s="561"/>
      <c r="AD196" s="561"/>
      <c r="AE196" s="561"/>
      <c r="AF196" s="561"/>
      <c r="AG196" s="561"/>
      <c r="AH196" s="561"/>
      <c r="AI196" s="561"/>
      <c r="AJ196" s="561"/>
      <c r="AK196" s="561"/>
      <c r="AL196" s="561"/>
      <c r="AM196" s="561"/>
      <c r="AN196" s="561"/>
      <c r="AO196" s="561"/>
    </row>
    <row r="197" spans="2:41" ht="18.75" customHeight="1">
      <c r="B197" s="33"/>
      <c r="C197" s="34"/>
      <c r="D197" s="34"/>
      <c r="E197" s="35"/>
      <c r="F197" s="158" t="s">
        <v>278</v>
      </c>
      <c r="G197" s="97"/>
      <c r="H197" s="97"/>
      <c r="I197" s="97"/>
      <c r="J197" s="97"/>
      <c r="K197" s="97"/>
      <c r="L197" s="97"/>
      <c r="M197" s="97"/>
      <c r="N197" s="97"/>
      <c r="O197" s="97"/>
      <c r="P197" s="97"/>
      <c r="Q197" s="97"/>
      <c r="R197" s="97"/>
      <c r="S197" s="97"/>
      <c r="T197" s="114"/>
      <c r="X197" s="637" t="s">
        <v>288</v>
      </c>
      <c r="Y197" s="638"/>
      <c r="Z197" s="638"/>
      <c r="AA197" s="638"/>
      <c r="AB197" s="638"/>
      <c r="AC197" s="638"/>
      <c r="AD197" s="638"/>
      <c r="AE197" s="638"/>
      <c r="AF197" s="638"/>
      <c r="AG197" s="638"/>
      <c r="AH197" s="638"/>
      <c r="AI197" s="638"/>
      <c r="AJ197" s="638"/>
      <c r="AK197" s="638"/>
      <c r="AL197" s="638"/>
      <c r="AM197" s="638"/>
      <c r="AN197" s="638"/>
      <c r="AO197" s="638"/>
    </row>
    <row r="198" spans="2:41" ht="18.75" customHeight="1">
      <c r="B198" s="33"/>
      <c r="C198" s="34"/>
      <c r="D198" s="34"/>
      <c r="E198" s="34"/>
      <c r="F198" s="667"/>
      <c r="G198" s="668"/>
      <c r="H198" s="668"/>
      <c r="I198" s="668"/>
      <c r="J198" s="668"/>
      <c r="K198" s="671"/>
      <c r="L198" s="672"/>
      <c r="M198" s="672"/>
      <c r="N198" s="672"/>
      <c r="O198" s="672"/>
      <c r="P198" s="671"/>
      <c r="Q198" s="672"/>
      <c r="R198" s="672"/>
      <c r="S198" s="672"/>
      <c r="T198" s="673"/>
      <c r="W198" s="13" t="s">
        <v>159</v>
      </c>
      <c r="X198" s="579" t="s">
        <v>289</v>
      </c>
      <c r="Y198" s="561"/>
      <c r="Z198" s="561"/>
      <c r="AA198" s="561"/>
      <c r="AB198" s="561"/>
      <c r="AC198" s="561"/>
      <c r="AD198" s="561"/>
      <c r="AE198" s="561"/>
      <c r="AF198" s="561"/>
      <c r="AG198" s="561"/>
      <c r="AH198" s="561"/>
      <c r="AI198" s="561"/>
      <c r="AJ198" s="561"/>
      <c r="AK198" s="561"/>
      <c r="AL198" s="561"/>
      <c r="AM198" s="561"/>
      <c r="AN198" s="561"/>
      <c r="AO198" s="561"/>
    </row>
    <row r="199" spans="2:41" ht="18.75" customHeight="1">
      <c r="B199" s="33"/>
      <c r="C199" s="34"/>
      <c r="D199" s="34"/>
      <c r="E199" s="34"/>
      <c r="F199" s="669"/>
      <c r="G199" s="670"/>
      <c r="H199" s="670"/>
      <c r="I199" s="670"/>
      <c r="J199" s="670"/>
      <c r="K199" s="674"/>
      <c r="L199" s="670"/>
      <c r="M199" s="670"/>
      <c r="N199" s="670"/>
      <c r="O199" s="670"/>
      <c r="P199" s="674"/>
      <c r="Q199" s="670"/>
      <c r="R199" s="670"/>
      <c r="S199" s="670"/>
      <c r="T199" s="675"/>
      <c r="W199" s="13" t="s">
        <v>159</v>
      </c>
      <c r="X199" s="579" t="s">
        <v>290</v>
      </c>
      <c r="Y199" s="561"/>
      <c r="Z199" s="561"/>
      <c r="AA199" s="561"/>
      <c r="AB199" s="561"/>
      <c r="AC199" s="561"/>
      <c r="AD199" s="561"/>
      <c r="AE199" s="561"/>
      <c r="AF199" s="561"/>
      <c r="AG199" s="561"/>
      <c r="AH199" s="561"/>
      <c r="AI199" s="561"/>
      <c r="AJ199" s="561"/>
      <c r="AK199" s="561"/>
      <c r="AL199" s="561"/>
      <c r="AM199" s="561"/>
      <c r="AN199" s="561"/>
      <c r="AO199" s="561"/>
    </row>
    <row r="200" spans="2:41" ht="18.75" customHeight="1">
      <c r="B200" s="33"/>
      <c r="C200" s="34"/>
      <c r="D200" s="34"/>
      <c r="E200" s="34"/>
      <c r="F200" s="623"/>
      <c r="G200" s="624"/>
      <c r="H200" s="155"/>
      <c r="I200" s="625"/>
      <c r="J200" s="624"/>
      <c r="K200" s="625"/>
      <c r="L200" s="624"/>
      <c r="M200" s="155"/>
      <c r="N200" s="625"/>
      <c r="O200" s="624"/>
      <c r="P200" s="625"/>
      <c r="Q200" s="624"/>
      <c r="R200" s="155"/>
      <c r="S200" s="625"/>
      <c r="T200" s="626"/>
      <c r="W200" s="13" t="s">
        <v>159</v>
      </c>
      <c r="X200" s="579" t="s">
        <v>299</v>
      </c>
      <c r="Y200" s="561"/>
      <c r="Z200" s="561"/>
      <c r="AA200" s="561"/>
      <c r="AB200" s="561"/>
      <c r="AC200" s="561"/>
      <c r="AD200" s="561"/>
      <c r="AE200" s="561"/>
      <c r="AF200" s="561"/>
      <c r="AG200" s="561"/>
      <c r="AH200" s="561"/>
      <c r="AI200" s="561"/>
      <c r="AJ200" s="561"/>
      <c r="AK200" s="561"/>
      <c r="AL200" s="561"/>
      <c r="AM200" s="561"/>
      <c r="AN200" s="561"/>
      <c r="AO200" s="561"/>
    </row>
    <row r="201" spans="2:41" ht="18.75" customHeight="1">
      <c r="B201" s="33"/>
      <c r="C201" s="34"/>
      <c r="D201" s="34"/>
      <c r="E201" s="34"/>
      <c r="F201" s="623"/>
      <c r="G201" s="624"/>
      <c r="H201" s="155"/>
      <c r="I201" s="625"/>
      <c r="J201" s="624"/>
      <c r="K201" s="625"/>
      <c r="L201" s="624"/>
      <c r="M201" s="155"/>
      <c r="N201" s="625"/>
      <c r="O201" s="624"/>
      <c r="P201" s="625"/>
      <c r="Q201" s="624"/>
      <c r="R201" s="155"/>
      <c r="S201" s="625"/>
      <c r="T201" s="626"/>
      <c r="X201" s="579" t="s">
        <v>298</v>
      </c>
      <c r="Y201" s="561"/>
      <c r="Z201" s="561"/>
      <c r="AA201" s="561"/>
      <c r="AB201" s="561"/>
      <c r="AC201" s="561"/>
      <c r="AD201" s="561"/>
      <c r="AE201" s="561"/>
      <c r="AF201" s="561"/>
      <c r="AG201" s="561"/>
      <c r="AH201" s="561"/>
      <c r="AI201" s="561"/>
      <c r="AJ201" s="561"/>
      <c r="AK201" s="561"/>
      <c r="AL201" s="561"/>
      <c r="AM201" s="561"/>
      <c r="AN201" s="561"/>
      <c r="AO201" s="561"/>
    </row>
    <row r="202" spans="2:41" ht="18.75" customHeight="1">
      <c r="B202" s="33"/>
      <c r="C202" s="34"/>
      <c r="D202" s="34"/>
      <c r="E202" s="34"/>
      <c r="F202" s="623"/>
      <c r="G202" s="624"/>
      <c r="H202" s="155"/>
      <c r="I202" s="625"/>
      <c r="J202" s="624"/>
      <c r="K202" s="625"/>
      <c r="L202" s="624"/>
      <c r="M202" s="155"/>
      <c r="N202" s="625"/>
      <c r="O202" s="624"/>
      <c r="P202" s="625"/>
      <c r="Q202" s="624"/>
      <c r="R202" s="155"/>
      <c r="S202" s="625"/>
      <c r="T202" s="626"/>
      <c r="X202" s="579" t="s">
        <v>303</v>
      </c>
      <c r="Y202" s="561"/>
      <c r="Z202" s="561"/>
      <c r="AA202" s="561"/>
      <c r="AB202" s="561"/>
      <c r="AC202" s="561"/>
      <c r="AD202" s="561"/>
      <c r="AE202" s="561"/>
      <c r="AF202" s="561"/>
      <c r="AG202" s="561"/>
      <c r="AH202" s="561"/>
      <c r="AI202" s="561"/>
      <c r="AJ202" s="561"/>
      <c r="AK202" s="561"/>
      <c r="AL202" s="561"/>
      <c r="AM202" s="561"/>
      <c r="AN202" s="561"/>
      <c r="AO202" s="561"/>
    </row>
    <row r="203" spans="2:41" ht="18.75" customHeight="1">
      <c r="B203" s="33"/>
      <c r="C203" s="34"/>
      <c r="D203" s="34"/>
      <c r="E203" s="34"/>
      <c r="F203" s="623"/>
      <c r="G203" s="624"/>
      <c r="H203" s="155"/>
      <c r="I203" s="625"/>
      <c r="J203" s="624"/>
      <c r="K203" s="625"/>
      <c r="L203" s="624"/>
      <c r="M203" s="155"/>
      <c r="N203" s="625"/>
      <c r="O203" s="624"/>
      <c r="P203" s="625"/>
      <c r="Q203" s="624"/>
      <c r="R203" s="155"/>
      <c r="S203" s="625"/>
      <c r="T203" s="626"/>
      <c r="X203" s="579"/>
      <c r="Y203" s="561"/>
      <c r="Z203" s="561"/>
      <c r="AA203" s="561"/>
      <c r="AB203" s="561"/>
      <c r="AC203" s="561"/>
      <c r="AD203" s="561"/>
      <c r="AE203" s="561"/>
      <c r="AF203" s="561"/>
      <c r="AG203" s="561"/>
      <c r="AH203" s="561"/>
      <c r="AI203" s="561"/>
      <c r="AJ203" s="561"/>
      <c r="AK203" s="561"/>
      <c r="AL203" s="561"/>
      <c r="AM203" s="561"/>
      <c r="AN203" s="561"/>
      <c r="AO203" s="561"/>
    </row>
    <row r="204" spans="2:41" ht="18.75" customHeight="1">
      <c r="B204" s="33"/>
      <c r="C204" s="34"/>
      <c r="D204" s="34"/>
      <c r="E204" s="34"/>
      <c r="F204" s="627"/>
      <c r="G204" s="599"/>
      <c r="H204" s="599"/>
      <c r="I204" s="599"/>
      <c r="J204" s="628"/>
      <c r="K204" s="57" t="s">
        <v>300</v>
      </c>
      <c r="L204" s="51"/>
      <c r="M204" s="51"/>
      <c r="N204" s="51"/>
      <c r="O204" s="629" t="str">
        <f>IF(F198="","",VLOOKUP(F198,$AW$22:$AX$30,2,FALSE))</f>
        <v/>
      </c>
      <c r="P204" s="630"/>
      <c r="Q204" s="629" t="str">
        <f>IF(K198="","",VLOOKUP(K198,$AW$22:$AX$30,2,FALSE))</f>
        <v/>
      </c>
      <c r="R204" s="630"/>
      <c r="S204" s="629" t="str">
        <f>IF(P198="","",VLOOKUP(P198,$AW$22:$AX$30,2,FALSE))</f>
        <v/>
      </c>
      <c r="T204" s="631"/>
      <c r="W204" s="13" t="s">
        <v>49</v>
      </c>
      <c r="X204" s="579" t="s">
        <v>301</v>
      </c>
      <c r="Y204" s="561"/>
      <c r="Z204" s="561"/>
      <c r="AA204" s="561"/>
      <c r="AB204" s="561"/>
      <c r="AC204" s="561"/>
      <c r="AD204" s="561"/>
      <c r="AE204" s="561"/>
      <c r="AF204" s="561"/>
      <c r="AG204" s="561"/>
      <c r="AH204" s="561"/>
      <c r="AI204" s="561"/>
      <c r="AJ204" s="561"/>
      <c r="AK204" s="561"/>
      <c r="AL204" s="561"/>
      <c r="AM204" s="561"/>
      <c r="AN204" s="561"/>
      <c r="AO204" s="561"/>
    </row>
    <row r="205" spans="2:41" ht="18.75" customHeight="1">
      <c r="B205" s="33"/>
      <c r="C205" s="34"/>
      <c r="D205" s="34"/>
      <c r="E205" s="34"/>
      <c r="F205" s="158" t="s">
        <v>393</v>
      </c>
      <c r="G205" s="34"/>
      <c r="H205" s="34"/>
      <c r="I205" s="34"/>
      <c r="J205" s="34"/>
      <c r="K205" s="34"/>
      <c r="L205" s="34"/>
      <c r="M205" s="34"/>
      <c r="N205" s="34"/>
      <c r="O205" s="34"/>
      <c r="P205" s="34"/>
      <c r="Q205" s="34"/>
      <c r="R205" s="34"/>
      <c r="S205" s="34"/>
      <c r="T205" s="94"/>
      <c r="X205" s="637" t="s">
        <v>288</v>
      </c>
      <c r="Y205" s="638"/>
      <c r="Z205" s="638"/>
      <c r="AA205" s="638"/>
      <c r="AB205" s="638"/>
      <c r="AC205" s="638"/>
      <c r="AD205" s="638"/>
      <c r="AE205" s="638"/>
      <c r="AF205" s="638"/>
      <c r="AG205" s="638"/>
      <c r="AH205" s="638"/>
      <c r="AI205" s="638"/>
      <c r="AJ205" s="638"/>
      <c r="AK205" s="638"/>
      <c r="AL205" s="638"/>
      <c r="AM205" s="638"/>
      <c r="AN205" s="638"/>
      <c r="AO205" s="638"/>
    </row>
    <row r="206" spans="2:41" ht="18.75" customHeight="1">
      <c r="B206" s="33"/>
      <c r="C206" s="34"/>
      <c r="D206" s="34"/>
      <c r="E206" s="34"/>
      <c r="F206" s="667"/>
      <c r="G206" s="668"/>
      <c r="H206" s="668"/>
      <c r="I206" s="668"/>
      <c r="J206" s="668"/>
      <c r="K206" s="671"/>
      <c r="L206" s="672"/>
      <c r="M206" s="672"/>
      <c r="N206" s="672"/>
      <c r="O206" s="672"/>
      <c r="P206" s="671"/>
      <c r="Q206" s="672"/>
      <c r="R206" s="672"/>
      <c r="S206" s="672"/>
      <c r="T206" s="673"/>
      <c r="W206" s="13" t="s">
        <v>49</v>
      </c>
      <c r="X206" s="579" t="s">
        <v>590</v>
      </c>
      <c r="Y206" s="561"/>
      <c r="Z206" s="561"/>
      <c r="AA206" s="561"/>
      <c r="AB206" s="561"/>
      <c r="AC206" s="561"/>
      <c r="AD206" s="561"/>
      <c r="AE206" s="561"/>
      <c r="AF206" s="561"/>
      <c r="AG206" s="561"/>
      <c r="AH206" s="561"/>
      <c r="AI206" s="561"/>
      <c r="AJ206" s="561"/>
      <c r="AK206" s="561"/>
      <c r="AL206" s="561"/>
      <c r="AM206" s="561"/>
      <c r="AN206" s="561"/>
      <c r="AO206" s="561"/>
    </row>
    <row r="207" spans="2:41" ht="18.75" customHeight="1">
      <c r="B207" s="33"/>
      <c r="C207" s="34"/>
      <c r="D207" s="34"/>
      <c r="E207" s="34"/>
      <c r="F207" s="669"/>
      <c r="G207" s="670"/>
      <c r="H207" s="670"/>
      <c r="I207" s="670"/>
      <c r="J207" s="670"/>
      <c r="K207" s="674"/>
      <c r="L207" s="670"/>
      <c r="M207" s="670"/>
      <c r="N207" s="670"/>
      <c r="O207" s="670"/>
      <c r="P207" s="674"/>
      <c r="Q207" s="670"/>
      <c r="R207" s="670"/>
      <c r="S207" s="670"/>
      <c r="T207" s="675"/>
      <c r="W207" s="13" t="s">
        <v>49</v>
      </c>
      <c r="X207" s="579" t="s">
        <v>591</v>
      </c>
      <c r="Y207" s="561"/>
      <c r="Z207" s="561"/>
      <c r="AA207" s="561"/>
      <c r="AB207" s="561"/>
      <c r="AC207" s="561"/>
      <c r="AD207" s="561"/>
      <c r="AE207" s="561"/>
      <c r="AF207" s="561"/>
      <c r="AG207" s="561"/>
      <c r="AH207" s="561"/>
      <c r="AI207" s="561"/>
      <c r="AJ207" s="561"/>
      <c r="AK207" s="561"/>
      <c r="AL207" s="561"/>
      <c r="AM207" s="561"/>
      <c r="AN207" s="561"/>
      <c r="AO207" s="561"/>
    </row>
    <row r="208" spans="2:41" ht="18.75" customHeight="1">
      <c r="B208" s="33"/>
      <c r="C208" s="34"/>
      <c r="D208" s="34"/>
      <c r="E208" s="34"/>
      <c r="F208" s="623"/>
      <c r="G208" s="624"/>
      <c r="H208" s="155"/>
      <c r="I208" s="625"/>
      <c r="J208" s="624"/>
      <c r="K208" s="625"/>
      <c r="L208" s="624"/>
      <c r="M208" s="155"/>
      <c r="N208" s="625"/>
      <c r="O208" s="624"/>
      <c r="P208" s="625"/>
      <c r="Q208" s="624"/>
      <c r="R208" s="155"/>
      <c r="S208" s="625"/>
      <c r="T208" s="626"/>
      <c r="W208" s="13" t="s">
        <v>49</v>
      </c>
      <c r="X208" s="579" t="s">
        <v>592</v>
      </c>
      <c r="Y208" s="561"/>
      <c r="Z208" s="561"/>
      <c r="AA208" s="561"/>
      <c r="AB208" s="561"/>
      <c r="AC208" s="561"/>
      <c r="AD208" s="561"/>
      <c r="AE208" s="561"/>
      <c r="AF208" s="561"/>
      <c r="AG208" s="561"/>
      <c r="AH208" s="561"/>
      <c r="AI208" s="561"/>
      <c r="AJ208" s="561"/>
      <c r="AK208" s="561"/>
      <c r="AL208" s="561"/>
      <c r="AM208" s="561"/>
      <c r="AN208" s="561"/>
      <c r="AO208" s="561"/>
    </row>
    <row r="209" spans="2:41" ht="18.75" customHeight="1">
      <c r="B209" s="33"/>
      <c r="C209" s="34"/>
      <c r="D209" s="34"/>
      <c r="E209" s="34"/>
      <c r="F209" s="623"/>
      <c r="G209" s="624"/>
      <c r="H209" s="155"/>
      <c r="I209" s="625"/>
      <c r="J209" s="624"/>
      <c r="K209" s="625"/>
      <c r="L209" s="624"/>
      <c r="M209" s="155"/>
      <c r="N209" s="625"/>
      <c r="O209" s="624"/>
      <c r="P209" s="625"/>
      <c r="Q209" s="624"/>
      <c r="R209" s="155"/>
      <c r="S209" s="625"/>
      <c r="T209" s="626"/>
      <c r="X209" s="579"/>
      <c r="Y209" s="561"/>
      <c r="Z209" s="561"/>
      <c r="AA209" s="561"/>
      <c r="AB209" s="561"/>
      <c r="AC209" s="561"/>
      <c r="AD209" s="561"/>
      <c r="AE209" s="561"/>
      <c r="AF209" s="561"/>
      <c r="AG209" s="561"/>
      <c r="AH209" s="561"/>
      <c r="AI209" s="561"/>
      <c r="AJ209" s="561"/>
      <c r="AK209" s="561"/>
      <c r="AL209" s="561"/>
      <c r="AM209" s="561"/>
      <c r="AN209" s="561"/>
      <c r="AO209" s="561"/>
    </row>
    <row r="210" spans="2:41" ht="18.75" customHeight="1">
      <c r="B210" s="33"/>
      <c r="C210" s="34"/>
      <c r="D210" s="34"/>
      <c r="E210" s="34"/>
      <c r="F210" s="623"/>
      <c r="G210" s="624"/>
      <c r="H210" s="155"/>
      <c r="I210" s="625"/>
      <c r="J210" s="624"/>
      <c r="K210" s="625"/>
      <c r="L210" s="624"/>
      <c r="M210" s="155"/>
      <c r="N210" s="625"/>
      <c r="O210" s="624"/>
      <c r="P210" s="625"/>
      <c r="Q210" s="624"/>
      <c r="R210" s="155"/>
      <c r="S210" s="625"/>
      <c r="T210" s="626"/>
      <c r="X210" s="579"/>
      <c r="Y210" s="561"/>
      <c r="Z210" s="561"/>
      <c r="AA210" s="561"/>
      <c r="AB210" s="561"/>
      <c r="AC210" s="561"/>
      <c r="AD210" s="561"/>
      <c r="AE210" s="561"/>
      <c r="AF210" s="561"/>
      <c r="AG210" s="561"/>
      <c r="AH210" s="561"/>
      <c r="AI210" s="561"/>
      <c r="AJ210" s="561"/>
      <c r="AK210" s="561"/>
      <c r="AL210" s="561"/>
      <c r="AM210" s="561"/>
      <c r="AN210" s="561"/>
      <c r="AO210" s="561"/>
    </row>
    <row r="211" spans="2:41" ht="18.75" customHeight="1">
      <c r="B211" s="33"/>
      <c r="C211" s="34"/>
      <c r="D211" s="34"/>
      <c r="E211" s="34"/>
      <c r="F211" s="623"/>
      <c r="G211" s="624"/>
      <c r="H211" s="155"/>
      <c r="I211" s="625"/>
      <c r="J211" s="624"/>
      <c r="K211" s="625"/>
      <c r="L211" s="624"/>
      <c r="M211" s="155"/>
      <c r="N211" s="625"/>
      <c r="O211" s="624"/>
      <c r="P211" s="625"/>
      <c r="Q211" s="624"/>
      <c r="R211" s="155"/>
      <c r="S211" s="625"/>
      <c r="T211" s="626"/>
      <c r="X211" s="579"/>
      <c r="Y211" s="561"/>
      <c r="Z211" s="561"/>
      <c r="AA211" s="561"/>
      <c r="AB211" s="561"/>
      <c r="AC211" s="561"/>
      <c r="AD211" s="561"/>
      <c r="AE211" s="561"/>
      <c r="AF211" s="561"/>
      <c r="AG211" s="561"/>
      <c r="AH211" s="561"/>
      <c r="AI211" s="561"/>
      <c r="AJ211" s="561"/>
      <c r="AK211" s="561"/>
      <c r="AL211" s="561"/>
      <c r="AM211" s="561"/>
      <c r="AN211" s="561"/>
      <c r="AO211" s="561"/>
    </row>
    <row r="212" spans="2:41" ht="18.75" customHeight="1">
      <c r="B212" s="33"/>
      <c r="C212" s="34"/>
      <c r="D212" s="34"/>
      <c r="E212" s="34"/>
      <c r="F212" s="627"/>
      <c r="G212" s="599"/>
      <c r="H212" s="599"/>
      <c r="I212" s="599"/>
      <c r="J212" s="628"/>
      <c r="K212" s="57" t="s">
        <v>128</v>
      </c>
      <c r="L212" s="51"/>
      <c r="M212" s="51"/>
      <c r="N212" s="51"/>
      <c r="O212" s="629" t="str">
        <f>IF(F206="","",VLOOKUP(F206,$AZ$22:$BA$27,2,FALSE))</f>
        <v/>
      </c>
      <c r="P212" s="630"/>
      <c r="Q212" s="629" t="str">
        <f>IF(K206="","",VLOOKUP(K206,$AZ$22:$BA$27,2,FALSE))</f>
        <v/>
      </c>
      <c r="R212" s="630"/>
      <c r="S212" s="629" t="str">
        <f>IF(P206="","",VLOOKUP(P206,$AZ$22:$BA$27,2,FALSE))</f>
        <v/>
      </c>
      <c r="T212" s="631"/>
      <c r="W212" s="13" t="s">
        <v>49</v>
      </c>
      <c r="X212" s="579" t="s">
        <v>593</v>
      </c>
      <c r="Y212" s="561"/>
      <c r="Z212" s="561"/>
      <c r="AA212" s="561"/>
      <c r="AB212" s="561"/>
      <c r="AC212" s="561"/>
      <c r="AD212" s="561"/>
      <c r="AE212" s="561"/>
      <c r="AF212" s="561"/>
      <c r="AG212" s="561"/>
      <c r="AH212" s="561"/>
      <c r="AI212" s="561"/>
      <c r="AJ212" s="561"/>
      <c r="AK212" s="561"/>
      <c r="AL212" s="561"/>
      <c r="AM212" s="561"/>
      <c r="AN212" s="561"/>
      <c r="AO212" s="561"/>
    </row>
    <row r="213" spans="2:41" ht="18.75" customHeight="1">
      <c r="B213" s="33"/>
      <c r="E213" s="112" t="s">
        <v>307</v>
      </c>
      <c r="F213" s="591"/>
      <c r="G213" s="665"/>
      <c r="H213" s="665"/>
      <c r="I213" s="665"/>
      <c r="J213" s="666"/>
      <c r="K213" s="53" t="s">
        <v>300</v>
      </c>
      <c r="L213" s="53"/>
      <c r="M213" s="53"/>
      <c r="N213" s="53"/>
      <c r="O213" s="53"/>
      <c r="P213" s="53"/>
      <c r="Q213" s="53"/>
      <c r="R213" s="53"/>
      <c r="S213" s="53"/>
      <c r="T213" s="58"/>
      <c r="W213" s="13" t="s">
        <v>49</v>
      </c>
      <c r="X213" s="579" t="s">
        <v>309</v>
      </c>
      <c r="Y213" s="561"/>
      <c r="Z213" s="561"/>
      <c r="AA213" s="561"/>
      <c r="AB213" s="561"/>
      <c r="AC213" s="561"/>
      <c r="AD213" s="561"/>
      <c r="AE213" s="561"/>
      <c r="AF213" s="561"/>
      <c r="AG213" s="561"/>
      <c r="AH213" s="561"/>
      <c r="AI213" s="561"/>
      <c r="AJ213" s="561"/>
      <c r="AK213" s="561"/>
      <c r="AL213" s="561"/>
      <c r="AM213" s="561"/>
      <c r="AN213" s="561"/>
      <c r="AO213" s="561"/>
    </row>
    <row r="214" spans="2:41" ht="18.75" customHeight="1">
      <c r="B214" s="33"/>
      <c r="E214" s="35"/>
      <c r="F214" s="132"/>
      <c r="G214" s="51"/>
      <c r="H214" s="51"/>
      <c r="I214" s="51"/>
      <c r="J214" s="51"/>
      <c r="K214" s="51"/>
      <c r="L214" s="51"/>
      <c r="M214" s="51"/>
      <c r="N214" s="51"/>
      <c r="O214" s="51"/>
      <c r="P214" s="51"/>
      <c r="Q214" s="51"/>
      <c r="R214" s="51"/>
      <c r="S214" s="51"/>
      <c r="T214" s="52"/>
      <c r="X214" s="579" t="s">
        <v>310</v>
      </c>
      <c r="Y214" s="561"/>
      <c r="Z214" s="561"/>
      <c r="AA214" s="561"/>
      <c r="AB214" s="561"/>
      <c r="AC214" s="561"/>
      <c r="AD214" s="561"/>
      <c r="AE214" s="561"/>
      <c r="AF214" s="561"/>
      <c r="AG214" s="561"/>
      <c r="AH214" s="561"/>
      <c r="AI214" s="561"/>
      <c r="AJ214" s="561"/>
      <c r="AK214" s="561"/>
      <c r="AL214" s="561"/>
      <c r="AM214" s="561"/>
      <c r="AN214" s="561"/>
      <c r="AO214" s="561"/>
    </row>
    <row r="215" spans="2:41" ht="18.75" customHeight="1">
      <c r="B215" s="33"/>
      <c r="E215" s="112" t="s">
        <v>311</v>
      </c>
      <c r="F215" s="610"/>
      <c r="G215" s="642"/>
      <c r="H215" s="642"/>
      <c r="I215" s="642"/>
      <c r="J215" s="643"/>
      <c r="K215" s="23" t="s">
        <v>300</v>
      </c>
      <c r="L215" s="23"/>
      <c r="M215" s="23"/>
      <c r="N215" s="23"/>
      <c r="O215" s="23"/>
      <c r="P215" s="23"/>
      <c r="Q215" s="23"/>
      <c r="R215" s="23"/>
      <c r="S215" s="23"/>
      <c r="T215" s="25"/>
      <c r="W215" s="13" t="s">
        <v>49</v>
      </c>
      <c r="X215" s="579" t="s">
        <v>842</v>
      </c>
      <c r="Y215" s="561"/>
      <c r="Z215" s="561"/>
      <c r="AA215" s="561"/>
      <c r="AB215" s="561"/>
      <c r="AC215" s="561"/>
      <c r="AD215" s="561"/>
      <c r="AE215" s="561"/>
      <c r="AF215" s="561"/>
      <c r="AG215" s="561"/>
      <c r="AH215" s="561"/>
      <c r="AI215" s="561"/>
      <c r="AJ215" s="561"/>
      <c r="AK215" s="561"/>
      <c r="AL215" s="561"/>
      <c r="AM215" s="561"/>
      <c r="AN215" s="561"/>
      <c r="AO215" s="561"/>
    </row>
    <row r="216" spans="2:41" ht="18.75" customHeight="1">
      <c r="B216" s="33"/>
      <c r="C216" s="34"/>
      <c r="D216" s="34"/>
      <c r="E216" s="112" t="s">
        <v>269</v>
      </c>
      <c r="F216" s="644"/>
      <c r="G216" s="645"/>
      <c r="H216" s="645"/>
      <c r="I216" s="645"/>
      <c r="J216" s="646"/>
      <c r="K216" s="159" t="s">
        <v>128</v>
      </c>
      <c r="L216" s="160"/>
      <c r="M216" s="647" t="s">
        <v>175</v>
      </c>
      <c r="N216" s="648"/>
      <c r="O216" s="649"/>
      <c r="P216" s="650"/>
      <c r="Q216" s="650"/>
      <c r="R216" s="650"/>
      <c r="S216" s="650"/>
      <c r="T216" s="651"/>
      <c r="W216" s="13" t="s">
        <v>159</v>
      </c>
      <c r="X216" s="580" t="s">
        <v>921</v>
      </c>
      <c r="Y216" s="581"/>
      <c r="Z216" s="581"/>
      <c r="AA216" s="581"/>
      <c r="AB216" s="581"/>
      <c r="AC216" s="581"/>
      <c r="AD216" s="581"/>
      <c r="AE216" s="581"/>
      <c r="AF216" s="581"/>
      <c r="AG216" s="581"/>
      <c r="AH216" s="581"/>
      <c r="AI216" s="581"/>
      <c r="AJ216" s="581"/>
      <c r="AK216" s="581"/>
      <c r="AL216" s="581"/>
      <c r="AM216" s="581"/>
      <c r="AN216" s="581"/>
      <c r="AO216" s="581"/>
    </row>
    <row r="217" spans="2:41" ht="18.75" customHeight="1">
      <c r="B217" s="33"/>
      <c r="C217" s="34"/>
      <c r="D217" s="34"/>
      <c r="E217" s="112" t="s">
        <v>270</v>
      </c>
      <c r="F217" s="606"/>
      <c r="G217" s="589"/>
      <c r="H217" s="589"/>
      <c r="I217" s="589"/>
      <c r="J217" s="590"/>
      <c r="K217" s="161" t="s">
        <v>128</v>
      </c>
      <c r="L217" s="162"/>
      <c r="M217" s="652" t="s">
        <v>175</v>
      </c>
      <c r="N217" s="653"/>
      <c r="O217" s="654"/>
      <c r="P217" s="655"/>
      <c r="Q217" s="655"/>
      <c r="R217" s="655"/>
      <c r="S217" s="655"/>
      <c r="T217" s="656"/>
      <c r="W217" s="13" t="s">
        <v>159</v>
      </c>
      <c r="X217" s="580" t="s">
        <v>921</v>
      </c>
      <c r="Y217" s="581"/>
      <c r="Z217" s="581"/>
      <c r="AA217" s="581"/>
      <c r="AB217" s="581"/>
      <c r="AC217" s="581"/>
      <c r="AD217" s="581"/>
      <c r="AE217" s="581"/>
      <c r="AF217" s="581"/>
      <c r="AG217" s="581"/>
      <c r="AH217" s="581"/>
      <c r="AI217" s="581"/>
      <c r="AJ217" s="581"/>
      <c r="AK217" s="581"/>
      <c r="AL217" s="581"/>
      <c r="AM217" s="581"/>
      <c r="AN217" s="581"/>
      <c r="AO217" s="581"/>
    </row>
    <row r="218" spans="2:41" ht="18.75" customHeight="1">
      <c r="B218" s="46"/>
      <c r="C218" s="47"/>
      <c r="D218" s="47"/>
      <c r="E218" s="113" t="s">
        <v>271</v>
      </c>
      <c r="F218" s="595"/>
      <c r="G218" s="596"/>
      <c r="H218" s="596"/>
      <c r="I218" s="596"/>
      <c r="J218" s="597"/>
      <c r="K218" s="163" t="s">
        <v>128</v>
      </c>
      <c r="L218" s="164"/>
      <c r="M218" s="657" t="s">
        <v>175</v>
      </c>
      <c r="N218" s="658"/>
      <c r="O218" s="659"/>
      <c r="P218" s="660"/>
      <c r="Q218" s="660"/>
      <c r="R218" s="660"/>
      <c r="S218" s="660"/>
      <c r="T218" s="661"/>
      <c r="W218" s="13" t="s">
        <v>159</v>
      </c>
      <c r="X218" s="580" t="s">
        <v>921</v>
      </c>
      <c r="Y218" s="581"/>
      <c r="Z218" s="581"/>
      <c r="AA218" s="581"/>
      <c r="AB218" s="581"/>
      <c r="AC218" s="581"/>
      <c r="AD218" s="581"/>
      <c r="AE218" s="581"/>
      <c r="AF218" s="581"/>
      <c r="AG218" s="581"/>
      <c r="AH218" s="581"/>
      <c r="AI218" s="581"/>
      <c r="AJ218" s="581"/>
      <c r="AK218" s="581"/>
      <c r="AL218" s="581"/>
      <c r="AM218" s="581"/>
      <c r="AN218" s="581"/>
      <c r="AO218" s="581"/>
    </row>
    <row r="219" spans="2:41" ht="18.75" customHeight="1" thickBot="1">
      <c r="X219" s="579"/>
      <c r="Y219" s="561"/>
      <c r="Z219" s="561"/>
      <c r="AA219" s="561"/>
      <c r="AB219" s="561"/>
      <c r="AC219" s="561"/>
      <c r="AD219" s="561"/>
      <c r="AE219" s="561"/>
      <c r="AF219" s="561"/>
      <c r="AG219" s="561"/>
      <c r="AH219" s="561"/>
      <c r="AI219" s="561"/>
      <c r="AJ219" s="561"/>
      <c r="AK219" s="561"/>
      <c r="AL219" s="561"/>
      <c r="AM219" s="561"/>
      <c r="AN219" s="561"/>
      <c r="AO219" s="561"/>
    </row>
    <row r="220" spans="2:41" ht="18.75" customHeight="1">
      <c r="B220" s="143"/>
      <c r="C220" s="144"/>
      <c r="D220" s="144"/>
      <c r="E220" s="144"/>
      <c r="F220" s="144"/>
      <c r="G220" s="144"/>
      <c r="H220" s="144"/>
      <c r="I220" s="144"/>
      <c r="J220" s="144"/>
      <c r="K220" s="144"/>
      <c r="L220" s="144"/>
      <c r="M220" s="144"/>
      <c r="N220" s="144"/>
      <c r="O220" s="144"/>
      <c r="P220" s="144"/>
      <c r="Q220" s="144"/>
      <c r="R220" s="144"/>
      <c r="S220" s="144"/>
      <c r="T220" s="145"/>
      <c r="W220" s="152"/>
      <c r="X220" s="662"/>
      <c r="Y220" s="663"/>
      <c r="Z220" s="663"/>
      <c r="AA220" s="663"/>
      <c r="AB220" s="663"/>
      <c r="AC220" s="663"/>
      <c r="AD220" s="663"/>
      <c r="AE220" s="663"/>
      <c r="AF220" s="663"/>
      <c r="AG220" s="663"/>
      <c r="AH220" s="663"/>
      <c r="AI220" s="663"/>
      <c r="AJ220" s="663"/>
      <c r="AK220" s="663"/>
      <c r="AL220" s="663"/>
      <c r="AM220" s="663"/>
      <c r="AN220" s="663"/>
      <c r="AO220" s="664"/>
    </row>
    <row r="221" spans="2:41" ht="18.75" customHeight="1">
      <c r="B221" s="146"/>
      <c r="C221" s="147"/>
      <c r="D221" s="147"/>
      <c r="E221" s="147"/>
      <c r="F221" s="147"/>
      <c r="G221" s="147"/>
      <c r="H221" s="147"/>
      <c r="I221" s="147"/>
      <c r="J221" s="147"/>
      <c r="K221" s="147"/>
      <c r="L221" s="147"/>
      <c r="M221" s="147"/>
      <c r="N221" s="147"/>
      <c r="O221" s="147"/>
      <c r="P221" s="147"/>
      <c r="Q221" s="147"/>
      <c r="R221" s="147"/>
      <c r="S221" s="147"/>
      <c r="T221" s="148"/>
      <c r="W221" s="153"/>
      <c r="X221" s="634"/>
      <c r="Y221" s="635"/>
      <c r="Z221" s="635"/>
      <c r="AA221" s="635"/>
      <c r="AB221" s="635"/>
      <c r="AC221" s="635"/>
      <c r="AD221" s="635"/>
      <c r="AE221" s="635"/>
      <c r="AF221" s="635"/>
      <c r="AG221" s="635"/>
      <c r="AH221" s="635"/>
      <c r="AI221" s="635"/>
      <c r="AJ221" s="635"/>
      <c r="AK221" s="635"/>
      <c r="AL221" s="635"/>
      <c r="AM221" s="635"/>
      <c r="AN221" s="635"/>
      <c r="AO221" s="636"/>
    </row>
    <row r="222" spans="2:41" ht="18.75" customHeight="1">
      <c r="B222" s="146"/>
      <c r="C222" s="147"/>
      <c r="D222" s="147"/>
      <c r="E222" s="147"/>
      <c r="F222" s="147"/>
      <c r="G222" s="147"/>
      <c r="H222" s="147"/>
      <c r="I222" s="147"/>
      <c r="J222" s="147"/>
      <c r="K222" s="147"/>
      <c r="L222" s="147"/>
      <c r="M222" s="147"/>
      <c r="N222" s="147"/>
      <c r="O222" s="147"/>
      <c r="P222" s="147"/>
      <c r="Q222" s="147"/>
      <c r="R222" s="147"/>
      <c r="S222" s="147"/>
      <c r="T222" s="148"/>
      <c r="W222" s="153"/>
      <c r="X222" s="634"/>
      <c r="Y222" s="635"/>
      <c r="Z222" s="635"/>
      <c r="AA222" s="635"/>
      <c r="AB222" s="635"/>
      <c r="AC222" s="635"/>
      <c r="AD222" s="635"/>
      <c r="AE222" s="635"/>
      <c r="AF222" s="635"/>
      <c r="AG222" s="635"/>
      <c r="AH222" s="635"/>
      <c r="AI222" s="635"/>
      <c r="AJ222" s="635"/>
      <c r="AK222" s="635"/>
      <c r="AL222" s="635"/>
      <c r="AM222" s="635"/>
      <c r="AN222" s="635"/>
      <c r="AO222" s="636"/>
    </row>
    <row r="223" spans="2:41" ht="18.75" customHeight="1">
      <c r="B223" s="146"/>
      <c r="C223" s="147"/>
      <c r="D223" s="147"/>
      <c r="E223" s="147"/>
      <c r="F223" s="147"/>
      <c r="G223" s="147"/>
      <c r="H223" s="147"/>
      <c r="I223" s="147"/>
      <c r="J223" s="147"/>
      <c r="K223" s="147"/>
      <c r="L223" s="147"/>
      <c r="M223" s="147"/>
      <c r="N223" s="147"/>
      <c r="O223" s="147"/>
      <c r="P223" s="147"/>
      <c r="Q223" s="147"/>
      <c r="R223" s="147"/>
      <c r="S223" s="147"/>
      <c r="T223" s="148"/>
      <c r="W223" s="153"/>
      <c r="X223" s="634"/>
      <c r="Y223" s="635"/>
      <c r="Z223" s="635"/>
      <c r="AA223" s="635"/>
      <c r="AB223" s="635"/>
      <c r="AC223" s="635"/>
      <c r="AD223" s="635"/>
      <c r="AE223" s="635"/>
      <c r="AF223" s="635"/>
      <c r="AG223" s="635"/>
      <c r="AH223" s="635"/>
      <c r="AI223" s="635"/>
      <c r="AJ223" s="635"/>
      <c r="AK223" s="635"/>
      <c r="AL223" s="635"/>
      <c r="AM223" s="635"/>
      <c r="AN223" s="635"/>
      <c r="AO223" s="636"/>
    </row>
    <row r="224" spans="2:41" ht="18.75" customHeight="1">
      <c r="B224" s="146"/>
      <c r="C224" s="147"/>
      <c r="D224" s="147"/>
      <c r="E224" s="147"/>
      <c r="F224" s="147"/>
      <c r="G224" s="147"/>
      <c r="H224" s="147"/>
      <c r="I224" s="147"/>
      <c r="J224" s="147"/>
      <c r="K224" s="147"/>
      <c r="L224" s="147"/>
      <c r="M224" s="147"/>
      <c r="N224" s="147"/>
      <c r="O224" s="147"/>
      <c r="P224" s="147"/>
      <c r="Q224" s="147"/>
      <c r="R224" s="147"/>
      <c r="S224" s="147"/>
      <c r="T224" s="148"/>
      <c r="W224" s="153"/>
      <c r="X224" s="634"/>
      <c r="Y224" s="635"/>
      <c r="Z224" s="635"/>
      <c r="AA224" s="635"/>
      <c r="AB224" s="635"/>
      <c r="AC224" s="635"/>
      <c r="AD224" s="635"/>
      <c r="AE224" s="635"/>
      <c r="AF224" s="635"/>
      <c r="AG224" s="635"/>
      <c r="AH224" s="635"/>
      <c r="AI224" s="635"/>
      <c r="AJ224" s="635"/>
      <c r="AK224" s="635"/>
      <c r="AL224" s="635"/>
      <c r="AM224" s="635"/>
      <c r="AN224" s="635"/>
      <c r="AO224" s="636"/>
    </row>
    <row r="225" spans="2:41" ht="18.75" customHeight="1">
      <c r="B225" s="146"/>
      <c r="C225" s="147"/>
      <c r="D225" s="147"/>
      <c r="E225" s="147"/>
      <c r="F225" s="147"/>
      <c r="G225" s="147"/>
      <c r="H225" s="147"/>
      <c r="I225" s="147"/>
      <c r="J225" s="147"/>
      <c r="K225" s="147"/>
      <c r="L225" s="147"/>
      <c r="M225" s="147"/>
      <c r="N225" s="147"/>
      <c r="O225" s="147"/>
      <c r="P225" s="147"/>
      <c r="Q225" s="147"/>
      <c r="R225" s="147"/>
      <c r="S225" s="147"/>
      <c r="T225" s="148"/>
      <c r="W225" s="153"/>
      <c r="X225" s="634"/>
      <c r="Y225" s="635"/>
      <c r="Z225" s="635"/>
      <c r="AA225" s="635"/>
      <c r="AB225" s="635"/>
      <c r="AC225" s="635"/>
      <c r="AD225" s="635"/>
      <c r="AE225" s="635"/>
      <c r="AF225" s="635"/>
      <c r="AG225" s="635"/>
      <c r="AH225" s="635"/>
      <c r="AI225" s="635"/>
      <c r="AJ225" s="635"/>
      <c r="AK225" s="635"/>
      <c r="AL225" s="635"/>
      <c r="AM225" s="635"/>
      <c r="AN225" s="635"/>
      <c r="AO225" s="636"/>
    </row>
    <row r="226" spans="2:41" ht="18.75" customHeight="1">
      <c r="B226" s="146"/>
      <c r="C226" s="147"/>
      <c r="D226" s="147"/>
      <c r="E226" s="147"/>
      <c r="F226" s="147"/>
      <c r="G226" s="147"/>
      <c r="H226" s="147"/>
      <c r="I226" s="147"/>
      <c r="J226" s="147"/>
      <c r="K226" s="147"/>
      <c r="L226" s="147"/>
      <c r="M226" s="147"/>
      <c r="N226" s="147"/>
      <c r="O226" s="147"/>
      <c r="P226" s="147"/>
      <c r="Q226" s="147"/>
      <c r="R226" s="147"/>
      <c r="S226" s="147"/>
      <c r="T226" s="148"/>
      <c r="W226" s="153"/>
      <c r="X226" s="634"/>
      <c r="Y226" s="635"/>
      <c r="Z226" s="635"/>
      <c r="AA226" s="635"/>
      <c r="AB226" s="635"/>
      <c r="AC226" s="635"/>
      <c r="AD226" s="635"/>
      <c r="AE226" s="635"/>
      <c r="AF226" s="635"/>
      <c r="AG226" s="635"/>
      <c r="AH226" s="635"/>
      <c r="AI226" s="635"/>
      <c r="AJ226" s="635"/>
      <c r="AK226" s="635"/>
      <c r="AL226" s="635"/>
      <c r="AM226" s="635"/>
      <c r="AN226" s="635"/>
      <c r="AO226" s="636"/>
    </row>
    <row r="227" spans="2:41" ht="18.75" customHeight="1">
      <c r="B227" s="146"/>
      <c r="C227" s="147"/>
      <c r="D227" s="147"/>
      <c r="E227" s="147"/>
      <c r="F227" s="147"/>
      <c r="G227" s="147"/>
      <c r="H227" s="147"/>
      <c r="I227" s="147"/>
      <c r="J227" s="147"/>
      <c r="K227" s="147"/>
      <c r="L227" s="147"/>
      <c r="M227" s="147"/>
      <c r="N227" s="147"/>
      <c r="O227" s="147"/>
      <c r="P227" s="147"/>
      <c r="Q227" s="147"/>
      <c r="R227" s="147"/>
      <c r="S227" s="147"/>
      <c r="T227" s="148"/>
      <c r="W227" s="153"/>
      <c r="X227" s="634"/>
      <c r="Y227" s="635"/>
      <c r="Z227" s="635"/>
      <c r="AA227" s="635"/>
      <c r="AB227" s="635"/>
      <c r="AC227" s="635"/>
      <c r="AD227" s="635"/>
      <c r="AE227" s="635"/>
      <c r="AF227" s="635"/>
      <c r="AG227" s="635"/>
      <c r="AH227" s="635"/>
      <c r="AI227" s="635"/>
      <c r="AJ227" s="635"/>
      <c r="AK227" s="635"/>
      <c r="AL227" s="635"/>
      <c r="AM227" s="635"/>
      <c r="AN227" s="635"/>
      <c r="AO227" s="636"/>
    </row>
    <row r="228" spans="2:41" ht="18.75" customHeight="1">
      <c r="B228" s="146"/>
      <c r="C228" s="147"/>
      <c r="D228" s="147"/>
      <c r="E228" s="147"/>
      <c r="F228" s="147"/>
      <c r="G228" s="147"/>
      <c r="H228" s="147"/>
      <c r="I228" s="147"/>
      <c r="J228" s="147"/>
      <c r="K228" s="147"/>
      <c r="L228" s="147"/>
      <c r="M228" s="147"/>
      <c r="N228" s="147"/>
      <c r="O228" s="147"/>
      <c r="P228" s="147"/>
      <c r="Q228" s="147"/>
      <c r="R228" s="147"/>
      <c r="S228" s="147"/>
      <c r="T228" s="148"/>
      <c r="W228" s="153"/>
      <c r="X228" s="634"/>
      <c r="Y228" s="635"/>
      <c r="Z228" s="635"/>
      <c r="AA228" s="635"/>
      <c r="AB228" s="635"/>
      <c r="AC228" s="635"/>
      <c r="AD228" s="635"/>
      <c r="AE228" s="635"/>
      <c r="AF228" s="635"/>
      <c r="AG228" s="635"/>
      <c r="AH228" s="635"/>
      <c r="AI228" s="635"/>
      <c r="AJ228" s="635"/>
      <c r="AK228" s="635"/>
      <c r="AL228" s="635"/>
      <c r="AM228" s="635"/>
      <c r="AN228" s="635"/>
      <c r="AO228" s="636"/>
    </row>
    <row r="229" spans="2:41" ht="18.75" customHeight="1">
      <c r="B229" s="146"/>
      <c r="C229" s="147"/>
      <c r="D229" s="147"/>
      <c r="E229" s="147"/>
      <c r="F229" s="147"/>
      <c r="G229" s="147"/>
      <c r="H229" s="147"/>
      <c r="I229" s="147"/>
      <c r="J229" s="147"/>
      <c r="K229" s="147"/>
      <c r="L229" s="147"/>
      <c r="M229" s="147"/>
      <c r="N229" s="147"/>
      <c r="O229" s="147"/>
      <c r="P229" s="147"/>
      <c r="Q229" s="147"/>
      <c r="R229" s="147"/>
      <c r="S229" s="147"/>
      <c r="T229" s="148"/>
      <c r="W229" s="153"/>
      <c r="X229" s="634"/>
      <c r="Y229" s="635"/>
      <c r="Z229" s="635"/>
      <c r="AA229" s="635"/>
      <c r="AB229" s="635"/>
      <c r="AC229" s="635"/>
      <c r="AD229" s="635"/>
      <c r="AE229" s="635"/>
      <c r="AF229" s="635"/>
      <c r="AG229" s="635"/>
      <c r="AH229" s="635"/>
      <c r="AI229" s="635"/>
      <c r="AJ229" s="635"/>
      <c r="AK229" s="635"/>
      <c r="AL229" s="635"/>
      <c r="AM229" s="635"/>
      <c r="AN229" s="635"/>
      <c r="AO229" s="636"/>
    </row>
    <row r="230" spans="2:41" ht="18.75" customHeight="1" thickBot="1">
      <c r="B230" s="149"/>
      <c r="C230" s="150"/>
      <c r="D230" s="150"/>
      <c r="E230" s="150"/>
      <c r="F230" s="150"/>
      <c r="G230" s="150"/>
      <c r="H230" s="150"/>
      <c r="I230" s="150"/>
      <c r="J230" s="150"/>
      <c r="K230" s="150"/>
      <c r="L230" s="150"/>
      <c r="M230" s="150"/>
      <c r="N230" s="150"/>
      <c r="O230" s="150"/>
      <c r="P230" s="150"/>
      <c r="Q230" s="150"/>
      <c r="R230" s="150"/>
      <c r="S230" s="150"/>
      <c r="T230" s="151"/>
      <c r="W230" s="154"/>
      <c r="X230" s="639"/>
      <c r="Y230" s="640"/>
      <c r="Z230" s="640"/>
      <c r="AA230" s="640"/>
      <c r="AB230" s="640"/>
      <c r="AC230" s="640"/>
      <c r="AD230" s="640"/>
      <c r="AE230" s="640"/>
      <c r="AF230" s="640"/>
      <c r="AG230" s="640"/>
      <c r="AH230" s="640"/>
      <c r="AI230" s="640"/>
      <c r="AJ230" s="640"/>
      <c r="AK230" s="640"/>
      <c r="AL230" s="640"/>
      <c r="AM230" s="640"/>
      <c r="AN230" s="640"/>
      <c r="AO230" s="641"/>
    </row>
    <row r="231" spans="2:41" ht="18.75" customHeight="1">
      <c r="B231" s="11" t="s">
        <v>402</v>
      </c>
      <c r="S231" s="632">
        <f>SUM(S185,1)</f>
        <v>6</v>
      </c>
      <c r="T231" s="633"/>
      <c r="W231" s="74" t="s">
        <v>96</v>
      </c>
      <c r="X231" s="76"/>
      <c r="Y231" s="77"/>
      <c r="Z231" s="77"/>
      <c r="AA231" s="75" t="s">
        <v>97</v>
      </c>
      <c r="AB231" s="78"/>
      <c r="AC231" s="74" t="s">
        <v>98</v>
      </c>
      <c r="AD231" s="77"/>
      <c r="AE231" s="77"/>
      <c r="AF231" s="77"/>
      <c r="AG231" s="77"/>
      <c r="AH231" s="77"/>
      <c r="AI231" s="77"/>
      <c r="AJ231" s="77"/>
      <c r="AK231" s="77"/>
      <c r="AL231" s="77"/>
      <c r="AM231" s="77"/>
      <c r="AN231" s="77"/>
      <c r="AO231" s="77"/>
    </row>
    <row r="232" spans="2:41" ht="18.75" customHeight="1" thickBot="1">
      <c r="B232" s="11" t="s">
        <v>401</v>
      </c>
      <c r="X232" s="579"/>
      <c r="Y232" s="561"/>
      <c r="Z232" s="561"/>
      <c r="AA232" s="561"/>
      <c r="AB232" s="561"/>
      <c r="AC232" s="561"/>
      <c r="AD232" s="561"/>
      <c r="AE232" s="561"/>
      <c r="AF232" s="561"/>
      <c r="AG232" s="561"/>
      <c r="AH232" s="561"/>
      <c r="AI232" s="561"/>
      <c r="AJ232" s="561"/>
      <c r="AK232" s="561"/>
      <c r="AL232" s="561"/>
      <c r="AM232" s="561"/>
      <c r="AN232" s="561"/>
      <c r="AO232" s="561"/>
    </row>
    <row r="233" spans="2:41" ht="18.75" customHeight="1" thickBot="1">
      <c r="B233" s="14" t="s">
        <v>38</v>
      </c>
      <c r="C233" s="15"/>
      <c r="D233" s="15"/>
      <c r="E233" s="15"/>
      <c r="F233" s="17" t="s">
        <v>277</v>
      </c>
      <c r="G233" s="15"/>
      <c r="H233" s="15"/>
      <c r="I233" s="15"/>
      <c r="J233" s="15"/>
      <c r="K233" s="15"/>
      <c r="L233" s="15"/>
      <c r="M233" s="15"/>
      <c r="N233" s="15"/>
      <c r="O233" s="15"/>
      <c r="P233" s="15"/>
      <c r="Q233" s="15"/>
      <c r="R233" s="15"/>
      <c r="S233" s="15"/>
      <c r="T233" s="18"/>
      <c r="X233" s="579"/>
      <c r="Y233" s="561"/>
      <c r="Z233" s="561"/>
      <c r="AA233" s="561"/>
      <c r="AB233" s="561"/>
      <c r="AC233" s="561"/>
      <c r="AD233" s="561"/>
      <c r="AE233" s="561"/>
      <c r="AF233" s="561"/>
      <c r="AG233" s="561"/>
      <c r="AH233" s="561"/>
      <c r="AI233" s="561"/>
      <c r="AJ233" s="561"/>
      <c r="AK233" s="561"/>
      <c r="AL233" s="561"/>
      <c r="AM233" s="561"/>
      <c r="AN233" s="561"/>
      <c r="AO233" s="561"/>
    </row>
    <row r="234" spans="2:41" ht="18.75" customHeight="1">
      <c r="B234" s="115" t="s">
        <v>675</v>
      </c>
      <c r="C234" s="53"/>
      <c r="D234" s="53"/>
      <c r="E234" s="116"/>
      <c r="F234" s="582" t="str">
        <f>IF(OR(F251="",F235="",F247="",F248="",F249="",F244=""),"",SUM(F235:J251))</f>
        <v/>
      </c>
      <c r="G234" s="583"/>
      <c r="H234" s="583"/>
      <c r="I234" s="583"/>
      <c r="J234" s="584"/>
      <c r="K234" s="134"/>
      <c r="L234" s="53"/>
      <c r="M234" s="53"/>
      <c r="N234" s="53"/>
      <c r="O234" s="53"/>
      <c r="P234" s="53"/>
      <c r="Q234" s="53"/>
      <c r="R234" s="53"/>
      <c r="S234" s="53"/>
      <c r="T234" s="58"/>
      <c r="X234" s="637" t="s">
        <v>331</v>
      </c>
      <c r="Y234" s="638"/>
      <c r="Z234" s="638"/>
      <c r="AA234" s="638"/>
      <c r="AB234" s="638"/>
      <c r="AC234" s="638"/>
      <c r="AD234" s="638"/>
      <c r="AE234" s="638"/>
      <c r="AF234" s="638"/>
      <c r="AG234" s="638"/>
      <c r="AH234" s="638"/>
      <c r="AI234" s="638"/>
      <c r="AJ234" s="638"/>
      <c r="AK234" s="638"/>
      <c r="AL234" s="638"/>
      <c r="AM234" s="638"/>
      <c r="AN234" s="638"/>
      <c r="AO234" s="638"/>
    </row>
    <row r="235" spans="2:41" ht="18.75" customHeight="1">
      <c r="B235" s="540" t="s">
        <v>708</v>
      </c>
      <c r="E235" s="129" t="s">
        <v>720</v>
      </c>
      <c r="F235" s="591"/>
      <c r="G235" s="586"/>
      <c r="H235" s="586"/>
      <c r="I235" s="586"/>
      <c r="J235" s="587"/>
      <c r="K235" s="97" t="s">
        <v>313</v>
      </c>
      <c r="L235" s="121"/>
      <c r="M235" s="120" t="s">
        <v>319</v>
      </c>
      <c r="N235" s="603"/>
      <c r="O235" s="604"/>
      <c r="P235" s="604"/>
      <c r="Q235" s="604"/>
      <c r="R235" s="604"/>
      <c r="S235" s="604"/>
      <c r="T235" s="605"/>
      <c r="W235" s="13" t="s">
        <v>49</v>
      </c>
      <c r="X235" s="602" t="s">
        <v>318</v>
      </c>
      <c r="Y235" s="581"/>
      <c r="Z235" s="581"/>
      <c r="AA235" s="581"/>
      <c r="AB235" s="581"/>
      <c r="AC235" s="581"/>
      <c r="AD235" s="581"/>
      <c r="AE235" s="581"/>
      <c r="AF235" s="581"/>
      <c r="AG235" s="581"/>
      <c r="AH235" s="581"/>
      <c r="AI235" s="581"/>
      <c r="AJ235" s="581"/>
      <c r="AK235" s="581"/>
      <c r="AL235" s="581"/>
      <c r="AM235" s="581"/>
      <c r="AN235" s="581"/>
      <c r="AO235" s="581"/>
    </row>
    <row r="236" spans="2:41" ht="18.75" customHeight="1">
      <c r="B236" s="541"/>
      <c r="E236" s="66" t="s">
        <v>719</v>
      </c>
      <c r="F236" s="606"/>
      <c r="G236" s="589"/>
      <c r="H236" s="589"/>
      <c r="I236" s="589"/>
      <c r="J236" s="590"/>
      <c r="K236" s="54" t="s">
        <v>313</v>
      </c>
      <c r="L236" s="55"/>
      <c r="M236" s="119" t="s">
        <v>319</v>
      </c>
      <c r="N236" s="603"/>
      <c r="O236" s="604"/>
      <c r="P236" s="604"/>
      <c r="Q236" s="604"/>
      <c r="R236" s="604"/>
      <c r="S236" s="604"/>
      <c r="T236" s="605"/>
      <c r="W236" s="13" t="s">
        <v>49</v>
      </c>
      <c r="X236" s="602" t="s">
        <v>322</v>
      </c>
      <c r="Y236" s="581"/>
      <c r="Z236" s="581"/>
      <c r="AA236" s="581"/>
      <c r="AB236" s="581"/>
      <c r="AC236" s="581"/>
      <c r="AD236" s="581"/>
      <c r="AE236" s="581"/>
      <c r="AF236" s="581"/>
      <c r="AG236" s="581"/>
      <c r="AH236" s="581"/>
      <c r="AI236" s="581"/>
      <c r="AJ236" s="581"/>
      <c r="AK236" s="581"/>
      <c r="AL236" s="581"/>
      <c r="AM236" s="581"/>
      <c r="AN236" s="581"/>
      <c r="AO236" s="581"/>
    </row>
    <row r="237" spans="2:41" ht="18.75" customHeight="1">
      <c r="B237" s="541"/>
      <c r="E237" s="66" t="s">
        <v>718</v>
      </c>
      <c r="F237" s="606"/>
      <c r="G237" s="589"/>
      <c r="H237" s="589"/>
      <c r="I237" s="589"/>
      <c r="J237" s="590"/>
      <c r="K237" s="54" t="s">
        <v>313</v>
      </c>
      <c r="L237" s="55"/>
      <c r="M237" s="119" t="s">
        <v>319</v>
      </c>
      <c r="N237" s="603"/>
      <c r="O237" s="604"/>
      <c r="P237" s="604"/>
      <c r="Q237" s="604"/>
      <c r="R237" s="604"/>
      <c r="S237" s="604"/>
      <c r="T237" s="605"/>
      <c r="W237" s="13" t="s">
        <v>49</v>
      </c>
      <c r="X237" s="602" t="s">
        <v>323</v>
      </c>
      <c r="Y237" s="581"/>
      <c r="Z237" s="581"/>
      <c r="AA237" s="581"/>
      <c r="AB237" s="581"/>
      <c r="AC237" s="581"/>
      <c r="AD237" s="581"/>
      <c r="AE237" s="581"/>
      <c r="AF237" s="581"/>
      <c r="AG237" s="581"/>
      <c r="AH237" s="581"/>
      <c r="AI237" s="581"/>
      <c r="AJ237" s="581"/>
      <c r="AK237" s="581"/>
      <c r="AL237" s="581"/>
      <c r="AM237" s="581"/>
      <c r="AN237" s="581"/>
      <c r="AO237" s="581"/>
    </row>
    <row r="238" spans="2:41" ht="18.75" customHeight="1">
      <c r="B238" s="541"/>
      <c r="E238" s="66" t="s">
        <v>717</v>
      </c>
      <c r="F238" s="606"/>
      <c r="G238" s="589"/>
      <c r="H238" s="589"/>
      <c r="I238" s="589"/>
      <c r="J238" s="590"/>
      <c r="K238" s="54" t="s">
        <v>313</v>
      </c>
      <c r="L238" s="55"/>
      <c r="M238" s="119" t="s">
        <v>319</v>
      </c>
      <c r="N238" s="603"/>
      <c r="O238" s="604"/>
      <c r="P238" s="604"/>
      <c r="Q238" s="604"/>
      <c r="R238" s="604"/>
      <c r="S238" s="604"/>
      <c r="T238" s="605"/>
      <c r="W238" s="13" t="s">
        <v>49</v>
      </c>
      <c r="X238" s="602" t="s">
        <v>320</v>
      </c>
      <c r="Y238" s="581"/>
      <c r="Z238" s="581"/>
      <c r="AA238" s="581"/>
      <c r="AB238" s="581"/>
      <c r="AC238" s="581"/>
      <c r="AD238" s="581"/>
      <c r="AE238" s="581"/>
      <c r="AF238" s="581"/>
      <c r="AG238" s="581"/>
      <c r="AH238" s="581"/>
      <c r="AI238" s="581"/>
      <c r="AJ238" s="581"/>
      <c r="AK238" s="581"/>
      <c r="AL238" s="581"/>
      <c r="AM238" s="581"/>
      <c r="AN238" s="581"/>
      <c r="AO238" s="581"/>
    </row>
    <row r="239" spans="2:41" ht="18.75" customHeight="1">
      <c r="B239" s="541"/>
      <c r="E239" s="66" t="s">
        <v>711</v>
      </c>
      <c r="F239" s="606"/>
      <c r="G239" s="589"/>
      <c r="H239" s="589"/>
      <c r="I239" s="589"/>
      <c r="J239" s="590"/>
      <c r="K239" s="54" t="s">
        <v>313</v>
      </c>
      <c r="L239" s="55"/>
      <c r="M239" s="119" t="s">
        <v>319</v>
      </c>
      <c r="N239" s="603"/>
      <c r="O239" s="604"/>
      <c r="P239" s="604"/>
      <c r="Q239" s="604"/>
      <c r="R239" s="604"/>
      <c r="S239" s="604"/>
      <c r="T239" s="605"/>
      <c r="W239" s="13" t="s">
        <v>49</v>
      </c>
      <c r="X239" s="602" t="s">
        <v>321</v>
      </c>
      <c r="Y239" s="581"/>
      <c r="Z239" s="581"/>
      <c r="AA239" s="581"/>
      <c r="AB239" s="581"/>
      <c r="AC239" s="581"/>
      <c r="AD239" s="581"/>
      <c r="AE239" s="581"/>
      <c r="AF239" s="581"/>
      <c r="AG239" s="581"/>
      <c r="AH239" s="581"/>
      <c r="AI239" s="581"/>
      <c r="AJ239" s="581"/>
      <c r="AK239" s="581"/>
      <c r="AL239" s="581"/>
      <c r="AM239" s="581"/>
      <c r="AN239" s="581"/>
      <c r="AO239" s="581"/>
    </row>
    <row r="240" spans="2:41" ht="18.75" customHeight="1">
      <c r="B240" s="541"/>
      <c r="E240" s="66" t="s">
        <v>710</v>
      </c>
      <c r="F240" s="606"/>
      <c r="G240" s="589"/>
      <c r="H240" s="589"/>
      <c r="I240" s="589"/>
      <c r="J240" s="590"/>
      <c r="K240" s="54" t="s">
        <v>313</v>
      </c>
      <c r="L240" s="55"/>
      <c r="M240" s="119" t="s">
        <v>319</v>
      </c>
      <c r="N240" s="603"/>
      <c r="O240" s="604"/>
      <c r="P240" s="604"/>
      <c r="Q240" s="604"/>
      <c r="R240" s="604"/>
      <c r="S240" s="604"/>
      <c r="T240" s="605"/>
      <c r="W240" s="13" t="s">
        <v>49</v>
      </c>
      <c r="X240" s="602" t="s">
        <v>324</v>
      </c>
      <c r="Y240" s="581"/>
      <c r="Z240" s="581"/>
      <c r="AA240" s="581"/>
      <c r="AB240" s="581"/>
      <c r="AC240" s="581"/>
      <c r="AD240" s="581"/>
      <c r="AE240" s="581"/>
      <c r="AF240" s="581"/>
      <c r="AG240" s="581"/>
      <c r="AH240" s="581"/>
      <c r="AI240" s="581"/>
      <c r="AJ240" s="581"/>
      <c r="AK240" s="581"/>
      <c r="AL240" s="581"/>
      <c r="AM240" s="581"/>
      <c r="AN240" s="581"/>
      <c r="AO240" s="581"/>
    </row>
    <row r="241" spans="2:41" ht="18.75" customHeight="1">
      <c r="B241" s="541"/>
      <c r="E241" s="66" t="s">
        <v>716</v>
      </c>
      <c r="F241" s="606"/>
      <c r="G241" s="589"/>
      <c r="H241" s="589"/>
      <c r="I241" s="589"/>
      <c r="J241" s="590"/>
      <c r="K241" s="54" t="s">
        <v>313</v>
      </c>
      <c r="L241" s="55"/>
      <c r="M241" s="119" t="s">
        <v>319</v>
      </c>
      <c r="N241" s="603"/>
      <c r="O241" s="604"/>
      <c r="P241" s="604"/>
      <c r="Q241" s="604"/>
      <c r="R241" s="604"/>
      <c r="S241" s="604"/>
      <c r="T241" s="605"/>
      <c r="W241" s="13" t="s">
        <v>49</v>
      </c>
      <c r="X241" s="602" t="s">
        <v>325</v>
      </c>
      <c r="Y241" s="581"/>
      <c r="Z241" s="581"/>
      <c r="AA241" s="581"/>
      <c r="AB241" s="581"/>
      <c r="AC241" s="581"/>
      <c r="AD241" s="581"/>
      <c r="AE241" s="581"/>
      <c r="AF241" s="581"/>
      <c r="AG241" s="581"/>
      <c r="AH241" s="581"/>
      <c r="AI241" s="581"/>
      <c r="AJ241" s="581"/>
      <c r="AK241" s="581"/>
      <c r="AL241" s="581"/>
      <c r="AM241" s="581"/>
      <c r="AN241" s="581"/>
      <c r="AO241" s="581"/>
    </row>
    <row r="242" spans="2:41" ht="18.75" customHeight="1">
      <c r="B242" s="541"/>
      <c r="E242" s="66" t="s">
        <v>715</v>
      </c>
      <c r="F242" s="606"/>
      <c r="G242" s="589"/>
      <c r="H242" s="589"/>
      <c r="I242" s="589"/>
      <c r="J242" s="590"/>
      <c r="K242" s="54" t="s">
        <v>313</v>
      </c>
      <c r="L242" s="55"/>
      <c r="M242" s="119" t="s">
        <v>319</v>
      </c>
      <c r="N242" s="603"/>
      <c r="O242" s="604"/>
      <c r="P242" s="604"/>
      <c r="Q242" s="604"/>
      <c r="R242" s="604"/>
      <c r="S242" s="604"/>
      <c r="T242" s="605"/>
      <c r="W242" s="13" t="s">
        <v>49</v>
      </c>
      <c r="X242" s="602" t="s">
        <v>326</v>
      </c>
      <c r="Y242" s="581"/>
      <c r="Z242" s="581"/>
      <c r="AA242" s="581"/>
      <c r="AB242" s="581"/>
      <c r="AC242" s="581"/>
      <c r="AD242" s="581"/>
      <c r="AE242" s="581"/>
      <c r="AF242" s="581"/>
      <c r="AG242" s="581"/>
      <c r="AH242" s="581"/>
      <c r="AI242" s="581"/>
      <c r="AJ242" s="581"/>
      <c r="AK242" s="581"/>
      <c r="AL242" s="581"/>
      <c r="AM242" s="581"/>
      <c r="AN242" s="581"/>
      <c r="AO242" s="581"/>
    </row>
    <row r="243" spans="2:41" ht="18.75" customHeight="1">
      <c r="B243" s="33"/>
      <c r="E243" s="66" t="s">
        <v>714</v>
      </c>
      <c r="F243" s="606"/>
      <c r="G243" s="589"/>
      <c r="H243" s="589"/>
      <c r="I243" s="589"/>
      <c r="J243" s="590"/>
      <c r="K243" s="54" t="s">
        <v>313</v>
      </c>
      <c r="L243" s="55"/>
      <c r="M243" s="119" t="s">
        <v>319</v>
      </c>
      <c r="N243" s="603"/>
      <c r="O243" s="604"/>
      <c r="P243" s="604"/>
      <c r="Q243" s="604"/>
      <c r="R243" s="604"/>
      <c r="S243" s="604"/>
      <c r="T243" s="605"/>
      <c r="W243" s="13" t="s">
        <v>49</v>
      </c>
      <c r="X243" s="602" t="s">
        <v>327</v>
      </c>
      <c r="Y243" s="581"/>
      <c r="Z243" s="581"/>
      <c r="AA243" s="581"/>
      <c r="AB243" s="581"/>
      <c r="AC243" s="581"/>
      <c r="AD243" s="581"/>
      <c r="AE243" s="581"/>
      <c r="AF243" s="581"/>
      <c r="AG243" s="581"/>
      <c r="AH243" s="581"/>
      <c r="AI243" s="581"/>
      <c r="AJ243" s="581"/>
      <c r="AK243" s="581"/>
      <c r="AL243" s="581"/>
      <c r="AM243" s="581"/>
      <c r="AN243" s="581"/>
      <c r="AO243" s="581"/>
    </row>
    <row r="244" spans="2:41" ht="18.75" customHeight="1">
      <c r="B244" s="33"/>
      <c r="E244" s="66" t="s">
        <v>713</v>
      </c>
      <c r="F244" s="606"/>
      <c r="G244" s="589"/>
      <c r="H244" s="589"/>
      <c r="I244" s="589"/>
      <c r="J244" s="590"/>
      <c r="K244" s="54" t="s">
        <v>313</v>
      </c>
      <c r="L244" s="55"/>
      <c r="M244" s="119" t="s">
        <v>319</v>
      </c>
      <c r="N244" s="603"/>
      <c r="O244" s="604"/>
      <c r="P244" s="604"/>
      <c r="Q244" s="604"/>
      <c r="R244" s="604"/>
      <c r="S244" s="604"/>
      <c r="T244" s="605"/>
      <c r="W244" s="13" t="s">
        <v>49</v>
      </c>
      <c r="X244" s="602" t="s">
        <v>328</v>
      </c>
      <c r="Y244" s="581"/>
      <c r="Z244" s="581"/>
      <c r="AA244" s="581"/>
      <c r="AB244" s="581"/>
      <c r="AC244" s="581"/>
      <c r="AD244" s="581"/>
      <c r="AE244" s="581"/>
      <c r="AF244" s="581"/>
      <c r="AG244" s="581"/>
      <c r="AH244" s="581"/>
      <c r="AI244" s="581"/>
      <c r="AJ244" s="581"/>
      <c r="AK244" s="581"/>
      <c r="AL244" s="581"/>
      <c r="AM244" s="581"/>
      <c r="AN244" s="581"/>
      <c r="AO244" s="581"/>
    </row>
    <row r="245" spans="2:41" ht="18.75" customHeight="1">
      <c r="B245" s="33"/>
      <c r="E245" s="470" t="s">
        <v>712</v>
      </c>
      <c r="F245" s="606"/>
      <c r="G245" s="589"/>
      <c r="H245" s="589"/>
      <c r="I245" s="589"/>
      <c r="J245" s="590"/>
      <c r="K245" s="54" t="s">
        <v>313</v>
      </c>
      <c r="L245" s="55"/>
      <c r="M245" s="119" t="s">
        <v>319</v>
      </c>
      <c r="N245" s="603"/>
      <c r="O245" s="604"/>
      <c r="P245" s="604"/>
      <c r="Q245" s="604"/>
      <c r="R245" s="604"/>
      <c r="S245" s="604"/>
      <c r="T245" s="605"/>
      <c r="W245" s="13" t="s">
        <v>49</v>
      </c>
      <c r="X245" s="602" t="s">
        <v>329</v>
      </c>
      <c r="Y245" s="581"/>
      <c r="Z245" s="581"/>
      <c r="AA245" s="581"/>
      <c r="AB245" s="581"/>
      <c r="AC245" s="581"/>
      <c r="AD245" s="581"/>
      <c r="AE245" s="581"/>
      <c r="AF245" s="581"/>
      <c r="AG245" s="581"/>
      <c r="AH245" s="581"/>
      <c r="AI245" s="581"/>
      <c r="AJ245" s="581"/>
      <c r="AK245" s="581"/>
      <c r="AL245" s="581"/>
      <c r="AM245" s="581"/>
      <c r="AN245" s="581"/>
      <c r="AO245" s="581"/>
    </row>
    <row r="246" spans="2:41" ht="18.75" customHeight="1">
      <c r="B246" s="33"/>
      <c r="E246" s="112" t="s">
        <v>709</v>
      </c>
      <c r="F246" s="595"/>
      <c r="G246" s="596"/>
      <c r="H246" s="596"/>
      <c r="I246" s="596"/>
      <c r="J246" s="597"/>
      <c r="K246" s="51" t="s">
        <v>313</v>
      </c>
      <c r="L246" s="57"/>
      <c r="M246" s="128" t="s">
        <v>319</v>
      </c>
      <c r="N246" s="598"/>
      <c r="O246" s="599"/>
      <c r="P246" s="599"/>
      <c r="Q246" s="599"/>
      <c r="R246" s="599"/>
      <c r="S246" s="599"/>
      <c r="T246" s="600"/>
      <c r="W246" s="13" t="s">
        <v>49</v>
      </c>
      <c r="X246" s="602" t="s">
        <v>330</v>
      </c>
      <c r="Y246" s="581"/>
      <c r="Z246" s="581"/>
      <c r="AA246" s="581"/>
      <c r="AB246" s="581"/>
      <c r="AC246" s="581"/>
      <c r="AD246" s="581"/>
      <c r="AE246" s="581"/>
      <c r="AF246" s="581"/>
      <c r="AG246" s="581"/>
      <c r="AH246" s="581"/>
      <c r="AI246" s="581"/>
      <c r="AJ246" s="581"/>
      <c r="AK246" s="581"/>
      <c r="AL246" s="581"/>
      <c r="AM246" s="581"/>
      <c r="AN246" s="581"/>
      <c r="AO246" s="581"/>
    </row>
    <row r="247" spans="2:41" ht="18.75" customHeight="1">
      <c r="B247" s="33"/>
      <c r="E247" s="112" t="s">
        <v>705</v>
      </c>
      <c r="F247" s="610"/>
      <c r="G247" s="611"/>
      <c r="H247" s="611"/>
      <c r="I247" s="611"/>
      <c r="J247" s="612"/>
      <c r="K247" s="23" t="s">
        <v>313</v>
      </c>
      <c r="L247" s="167"/>
      <c r="M247" s="168" t="s">
        <v>319</v>
      </c>
      <c r="N247" s="619"/>
      <c r="O247" s="620"/>
      <c r="P247" s="620"/>
      <c r="Q247" s="620"/>
      <c r="R247" s="620"/>
      <c r="S247" s="620"/>
      <c r="T247" s="621"/>
      <c r="W247" s="13" t="s">
        <v>49</v>
      </c>
      <c r="X247" s="602" t="s">
        <v>332</v>
      </c>
      <c r="Y247" s="581"/>
      <c r="Z247" s="581"/>
      <c r="AA247" s="581"/>
      <c r="AB247" s="581"/>
      <c r="AC247" s="581"/>
      <c r="AD247" s="581"/>
      <c r="AE247" s="581"/>
      <c r="AF247" s="581"/>
      <c r="AG247" s="581"/>
      <c r="AH247" s="581"/>
      <c r="AI247" s="581"/>
      <c r="AJ247" s="581"/>
      <c r="AK247" s="581"/>
      <c r="AL247" s="581"/>
      <c r="AM247" s="581"/>
      <c r="AN247" s="581"/>
      <c r="AO247" s="581"/>
    </row>
    <row r="248" spans="2:41" ht="18.75" customHeight="1">
      <c r="B248" s="33"/>
      <c r="E248" s="112" t="s">
        <v>706</v>
      </c>
      <c r="F248" s="610"/>
      <c r="G248" s="611"/>
      <c r="H248" s="611"/>
      <c r="I248" s="611"/>
      <c r="J248" s="612"/>
      <c r="K248" s="23" t="s">
        <v>313</v>
      </c>
      <c r="L248" s="167"/>
      <c r="M248" s="168" t="s">
        <v>334</v>
      </c>
      <c r="N248" s="619"/>
      <c r="O248" s="622"/>
      <c r="P248" s="167" t="s">
        <v>335</v>
      </c>
      <c r="Q248" s="23"/>
      <c r="R248" s="23"/>
      <c r="S248" s="23"/>
      <c r="T248" s="25"/>
      <c r="W248" s="13" t="s">
        <v>49</v>
      </c>
      <c r="X248" s="602" t="s">
        <v>333</v>
      </c>
      <c r="Y248" s="581"/>
      <c r="Z248" s="581"/>
      <c r="AA248" s="581"/>
      <c r="AB248" s="581"/>
      <c r="AC248" s="581"/>
      <c r="AD248" s="581"/>
      <c r="AE248" s="581"/>
      <c r="AF248" s="581"/>
      <c r="AG248" s="581"/>
      <c r="AH248" s="581"/>
      <c r="AI248" s="581"/>
      <c r="AJ248" s="581"/>
      <c r="AK248" s="581"/>
      <c r="AL248" s="581"/>
      <c r="AM248" s="581"/>
      <c r="AN248" s="581"/>
      <c r="AO248" s="581"/>
    </row>
    <row r="249" spans="2:41" ht="18.75" customHeight="1">
      <c r="B249" s="33"/>
      <c r="E249" s="112" t="s">
        <v>707</v>
      </c>
      <c r="F249" s="610"/>
      <c r="G249" s="611"/>
      <c r="H249" s="611"/>
      <c r="I249" s="611"/>
      <c r="J249" s="612"/>
      <c r="K249" s="23" t="s">
        <v>313</v>
      </c>
      <c r="L249" s="167"/>
      <c r="M249" s="168" t="s">
        <v>319</v>
      </c>
      <c r="N249" s="619"/>
      <c r="O249" s="620"/>
      <c r="P249" s="620"/>
      <c r="Q249" s="620"/>
      <c r="R249" s="620"/>
      <c r="S249" s="620"/>
      <c r="T249" s="621"/>
      <c r="W249" s="13" t="s">
        <v>49</v>
      </c>
      <c r="X249" s="602" t="s">
        <v>336</v>
      </c>
      <c r="Y249" s="581"/>
      <c r="Z249" s="581"/>
      <c r="AA249" s="581"/>
      <c r="AB249" s="581"/>
      <c r="AC249" s="581"/>
      <c r="AD249" s="581"/>
      <c r="AE249" s="581"/>
      <c r="AF249" s="581"/>
      <c r="AG249" s="581"/>
      <c r="AH249" s="581"/>
      <c r="AI249" s="581"/>
      <c r="AJ249" s="581"/>
      <c r="AK249" s="581"/>
      <c r="AL249" s="581"/>
      <c r="AM249" s="581"/>
      <c r="AN249" s="581"/>
      <c r="AO249" s="581"/>
    </row>
    <row r="250" spans="2:41" ht="18.75" customHeight="1">
      <c r="B250" s="33"/>
      <c r="E250" s="112" t="s">
        <v>343</v>
      </c>
      <c r="F250" s="644"/>
      <c r="G250" s="645"/>
      <c r="H250" s="645"/>
      <c r="I250" s="645"/>
      <c r="J250" s="646"/>
      <c r="K250" s="97" t="s">
        <v>313</v>
      </c>
      <c r="L250" s="121"/>
      <c r="M250" s="120" t="s">
        <v>319</v>
      </c>
      <c r="N250" s="902"/>
      <c r="O250" s="903"/>
      <c r="P250" s="903"/>
      <c r="Q250" s="903"/>
      <c r="R250" s="903"/>
      <c r="S250" s="903"/>
      <c r="T250" s="904"/>
      <c r="W250" s="13" t="s">
        <v>159</v>
      </c>
      <c r="X250" s="580" t="s">
        <v>840</v>
      </c>
      <c r="Y250" s="581"/>
      <c r="Z250" s="581"/>
      <c r="AA250" s="581"/>
      <c r="AB250" s="581"/>
      <c r="AC250" s="581"/>
      <c r="AD250" s="581"/>
      <c r="AE250" s="581"/>
      <c r="AF250" s="581"/>
      <c r="AG250" s="581"/>
      <c r="AH250" s="581"/>
      <c r="AI250" s="581"/>
      <c r="AJ250" s="581"/>
      <c r="AK250" s="581"/>
      <c r="AL250" s="581"/>
      <c r="AM250" s="581"/>
      <c r="AN250" s="581"/>
      <c r="AO250" s="581"/>
    </row>
    <row r="251" spans="2:41" ht="18.75" customHeight="1">
      <c r="B251" s="46"/>
      <c r="E251" s="113" t="s">
        <v>344</v>
      </c>
      <c r="F251" s="606"/>
      <c r="G251" s="589"/>
      <c r="H251" s="589"/>
      <c r="I251" s="589"/>
      <c r="J251" s="590"/>
      <c r="K251" s="54" t="s">
        <v>313</v>
      </c>
      <c r="L251" s="55"/>
      <c r="M251" s="119" t="s">
        <v>319</v>
      </c>
      <c r="N251" s="603"/>
      <c r="O251" s="604"/>
      <c r="P251" s="604"/>
      <c r="Q251" s="604"/>
      <c r="R251" s="604"/>
      <c r="S251" s="604"/>
      <c r="T251" s="605"/>
      <c r="W251" s="13" t="s">
        <v>159</v>
      </c>
      <c r="X251" s="580" t="s">
        <v>840</v>
      </c>
      <c r="Y251" s="581"/>
      <c r="Z251" s="581"/>
      <c r="AA251" s="581"/>
      <c r="AB251" s="581"/>
      <c r="AC251" s="581"/>
      <c r="AD251" s="581"/>
      <c r="AE251" s="581"/>
      <c r="AF251" s="581"/>
      <c r="AG251" s="581"/>
      <c r="AH251" s="581"/>
      <c r="AI251" s="581"/>
      <c r="AJ251" s="581"/>
      <c r="AK251" s="581"/>
      <c r="AL251" s="581"/>
      <c r="AM251" s="581"/>
      <c r="AN251" s="581"/>
      <c r="AO251" s="581"/>
    </row>
    <row r="252" spans="2:41" ht="18.75" customHeight="1" thickBot="1">
      <c r="B252" s="38"/>
      <c r="C252" s="64" t="s">
        <v>157</v>
      </c>
      <c r="D252" s="64"/>
      <c r="E252" s="64"/>
      <c r="F252" s="875" t="str">
        <f>IF(OR(G102="",G113="",G126="",G142="",G155="",G165="",G172="",F188="",F234=""),"",SUM(G102,G113,G126,G142,G155,G165,G172,F188,F234))</f>
        <v/>
      </c>
      <c r="G252" s="876"/>
      <c r="H252" s="876"/>
      <c r="I252" s="876"/>
      <c r="J252" s="877"/>
      <c r="K252" s="165"/>
      <c r="L252" s="64"/>
      <c r="M252" s="64"/>
      <c r="N252" s="64"/>
      <c r="O252" s="64"/>
      <c r="P252" s="64"/>
      <c r="Q252" s="64"/>
      <c r="R252" s="64"/>
      <c r="S252" s="64"/>
      <c r="T252" s="111"/>
      <c r="X252" s="579"/>
      <c r="Y252" s="561"/>
      <c r="Z252" s="561"/>
      <c r="AA252" s="561"/>
      <c r="AB252" s="561"/>
      <c r="AC252" s="561"/>
      <c r="AD252" s="561"/>
      <c r="AE252" s="561"/>
      <c r="AF252" s="561"/>
      <c r="AG252" s="561"/>
      <c r="AH252" s="561"/>
      <c r="AI252" s="561"/>
      <c r="AJ252" s="561"/>
      <c r="AK252" s="561"/>
      <c r="AL252" s="561"/>
      <c r="AM252" s="561"/>
      <c r="AN252" s="561"/>
      <c r="AO252" s="561"/>
    </row>
    <row r="253" spans="2:41" ht="18.75" customHeight="1">
      <c r="X253" s="579"/>
      <c r="Y253" s="561"/>
      <c r="Z253" s="561"/>
      <c r="AA253" s="561"/>
      <c r="AB253" s="561"/>
      <c r="AC253" s="561"/>
      <c r="AD253" s="561"/>
      <c r="AE253" s="561"/>
      <c r="AF253" s="561"/>
      <c r="AG253" s="561"/>
      <c r="AH253" s="561"/>
      <c r="AI253" s="561"/>
      <c r="AJ253" s="561"/>
      <c r="AK253" s="561"/>
      <c r="AL253" s="561"/>
      <c r="AM253" s="561"/>
      <c r="AN253" s="561"/>
      <c r="AO253" s="561"/>
    </row>
    <row r="254" spans="2:41" ht="18.75" customHeight="1">
      <c r="X254" s="579"/>
      <c r="Y254" s="561"/>
      <c r="Z254" s="561"/>
      <c r="AA254" s="561"/>
      <c r="AB254" s="561"/>
      <c r="AC254" s="561"/>
      <c r="AD254" s="561"/>
      <c r="AE254" s="561"/>
      <c r="AF254" s="561"/>
      <c r="AG254" s="561"/>
      <c r="AH254" s="561"/>
      <c r="AI254" s="561"/>
      <c r="AJ254" s="561"/>
      <c r="AK254" s="561"/>
      <c r="AL254" s="561"/>
      <c r="AM254" s="561"/>
      <c r="AN254" s="561"/>
      <c r="AO254" s="561"/>
    </row>
    <row r="255" spans="2:41" ht="18.75" customHeight="1">
      <c r="X255" s="579"/>
      <c r="Y255" s="561"/>
      <c r="Z255" s="561"/>
      <c r="AA255" s="561"/>
      <c r="AB255" s="561"/>
      <c r="AC255" s="561"/>
      <c r="AD255" s="561"/>
      <c r="AE255" s="561"/>
      <c r="AF255" s="561"/>
      <c r="AG255" s="561"/>
      <c r="AH255" s="561"/>
      <c r="AI255" s="561"/>
      <c r="AJ255" s="561"/>
      <c r="AK255" s="561"/>
      <c r="AL255" s="561"/>
      <c r="AM255" s="561"/>
      <c r="AN255" s="561"/>
      <c r="AO255" s="561"/>
    </row>
    <row r="256" spans="2:41" ht="18.75" customHeight="1">
      <c r="X256" s="579"/>
      <c r="Y256" s="561"/>
      <c r="Z256" s="561"/>
      <c r="AA256" s="561"/>
      <c r="AB256" s="561"/>
      <c r="AC256" s="561"/>
      <c r="AD256" s="561"/>
      <c r="AE256" s="561"/>
      <c r="AF256" s="561"/>
      <c r="AG256" s="561"/>
      <c r="AH256" s="561"/>
      <c r="AI256" s="561"/>
      <c r="AJ256" s="561"/>
      <c r="AK256" s="561"/>
      <c r="AL256" s="561"/>
      <c r="AM256" s="561"/>
      <c r="AN256" s="561"/>
      <c r="AO256" s="561"/>
    </row>
    <row r="257" spans="2:41" ht="18.75" customHeight="1">
      <c r="X257" s="579"/>
      <c r="Y257" s="561"/>
      <c r="Z257" s="561"/>
      <c r="AA257" s="561"/>
      <c r="AB257" s="561"/>
      <c r="AC257" s="561"/>
      <c r="AD257" s="561"/>
      <c r="AE257" s="561"/>
      <c r="AF257" s="561"/>
      <c r="AG257" s="561"/>
      <c r="AH257" s="561"/>
      <c r="AI257" s="561"/>
      <c r="AJ257" s="561"/>
      <c r="AK257" s="561"/>
      <c r="AL257" s="561"/>
      <c r="AM257" s="561"/>
      <c r="AN257" s="561"/>
      <c r="AO257" s="561"/>
    </row>
    <row r="258" spans="2:41" ht="18.75" customHeight="1">
      <c r="B258" s="11" t="s">
        <v>409</v>
      </c>
      <c r="S258" s="632"/>
      <c r="T258" s="633"/>
      <c r="X258" s="579"/>
      <c r="Y258" s="561"/>
      <c r="Z258" s="561"/>
      <c r="AA258" s="561"/>
      <c r="AB258" s="561"/>
      <c r="AC258" s="561"/>
      <c r="AD258" s="561"/>
      <c r="AE258" s="561"/>
      <c r="AF258" s="561"/>
      <c r="AG258" s="561"/>
      <c r="AH258" s="561"/>
      <c r="AI258" s="561"/>
      <c r="AJ258" s="561"/>
      <c r="AK258" s="561"/>
      <c r="AL258" s="561"/>
      <c r="AM258" s="561"/>
      <c r="AN258" s="561"/>
      <c r="AO258" s="561"/>
    </row>
    <row r="259" spans="2:41" ht="18.75" customHeight="1">
      <c r="X259" s="579"/>
      <c r="Y259" s="561"/>
      <c r="Z259" s="561"/>
      <c r="AA259" s="561"/>
      <c r="AB259" s="561"/>
      <c r="AC259" s="561"/>
      <c r="AD259" s="561"/>
      <c r="AE259" s="561"/>
      <c r="AF259" s="561"/>
      <c r="AG259" s="561"/>
      <c r="AH259" s="561"/>
      <c r="AI259" s="561"/>
      <c r="AJ259" s="561"/>
      <c r="AK259" s="561"/>
      <c r="AL259" s="561"/>
      <c r="AM259" s="561"/>
      <c r="AN259" s="561"/>
      <c r="AO259" s="561"/>
    </row>
    <row r="260" spans="2:41" ht="18.75" customHeight="1">
      <c r="B260" s="12" t="s">
        <v>380</v>
      </c>
      <c r="X260" s="579"/>
      <c r="Y260" s="561"/>
      <c r="Z260" s="561"/>
      <c r="AA260" s="561"/>
      <c r="AB260" s="561"/>
      <c r="AC260" s="561"/>
      <c r="AD260" s="561"/>
      <c r="AE260" s="561"/>
      <c r="AF260" s="561"/>
      <c r="AG260" s="561"/>
      <c r="AH260" s="561"/>
      <c r="AI260" s="561"/>
      <c r="AJ260" s="561"/>
      <c r="AK260" s="561"/>
      <c r="AL260" s="561"/>
      <c r="AM260" s="561"/>
      <c r="AN260" s="561"/>
      <c r="AO260" s="561"/>
    </row>
    <row r="261" spans="2:41" ht="18.75" customHeight="1">
      <c r="B261" s="12" t="s">
        <v>721</v>
      </c>
      <c r="X261" s="579"/>
      <c r="Y261" s="561"/>
      <c r="Z261" s="561"/>
      <c r="AA261" s="561"/>
      <c r="AB261" s="561"/>
      <c r="AC261" s="561"/>
      <c r="AD261" s="561"/>
      <c r="AE261" s="561"/>
      <c r="AF261" s="561"/>
      <c r="AG261" s="561"/>
      <c r="AH261" s="561"/>
      <c r="AI261" s="561"/>
      <c r="AJ261" s="561"/>
      <c r="AK261" s="561"/>
      <c r="AL261" s="561"/>
      <c r="AM261" s="561"/>
      <c r="AN261" s="561"/>
      <c r="AO261" s="561"/>
    </row>
    <row r="262" spans="2:41" ht="18.75" customHeight="1">
      <c r="B262" s="12" t="s">
        <v>411</v>
      </c>
      <c r="X262" s="579"/>
      <c r="Y262" s="561"/>
      <c r="Z262" s="561"/>
      <c r="AA262" s="561"/>
      <c r="AB262" s="561"/>
      <c r="AC262" s="561"/>
      <c r="AD262" s="561"/>
      <c r="AE262" s="561"/>
      <c r="AF262" s="561"/>
      <c r="AG262" s="561"/>
      <c r="AH262" s="561"/>
      <c r="AI262" s="561"/>
      <c r="AJ262" s="561"/>
      <c r="AK262" s="561"/>
      <c r="AL262" s="561"/>
      <c r="AM262" s="561"/>
      <c r="AN262" s="561"/>
      <c r="AO262" s="561"/>
    </row>
    <row r="263" spans="2:41" ht="18.75" customHeight="1">
      <c r="B263" s="12" t="s">
        <v>927</v>
      </c>
      <c r="X263" s="579"/>
      <c r="Y263" s="561"/>
      <c r="Z263" s="561"/>
      <c r="AA263" s="561"/>
      <c r="AB263" s="561"/>
      <c r="AC263" s="561"/>
      <c r="AD263" s="561"/>
      <c r="AE263" s="561"/>
      <c r="AF263" s="561"/>
      <c r="AG263" s="561"/>
      <c r="AH263" s="561"/>
      <c r="AI263" s="561"/>
      <c r="AJ263" s="561"/>
      <c r="AK263" s="561"/>
      <c r="AL263" s="561"/>
      <c r="AM263" s="561"/>
      <c r="AN263" s="561"/>
      <c r="AO263" s="561"/>
    </row>
    <row r="264" spans="2:41" ht="18.75" customHeight="1">
      <c r="B264" s="12" t="s">
        <v>928</v>
      </c>
      <c r="X264" s="579"/>
      <c r="Y264" s="561"/>
      <c r="Z264" s="561"/>
      <c r="AA264" s="561"/>
      <c r="AB264" s="561"/>
      <c r="AC264" s="561"/>
      <c r="AD264" s="561"/>
      <c r="AE264" s="561"/>
      <c r="AF264" s="561"/>
      <c r="AG264" s="561"/>
      <c r="AH264" s="561"/>
      <c r="AI264" s="561"/>
      <c r="AJ264" s="561"/>
      <c r="AK264" s="561"/>
      <c r="AL264" s="561"/>
      <c r="AM264" s="561"/>
      <c r="AN264" s="561"/>
      <c r="AO264" s="561"/>
    </row>
    <row r="265" spans="2:41" ht="18.75" customHeight="1">
      <c r="B265" s="12" t="s">
        <v>381</v>
      </c>
      <c r="X265" s="579"/>
      <c r="Y265" s="561"/>
      <c r="Z265" s="561"/>
      <c r="AA265" s="561"/>
      <c r="AB265" s="561"/>
      <c r="AC265" s="561"/>
      <c r="AD265" s="561"/>
      <c r="AE265" s="561"/>
      <c r="AF265" s="561"/>
      <c r="AG265" s="561"/>
      <c r="AH265" s="561"/>
      <c r="AI265" s="561"/>
      <c r="AJ265" s="561"/>
      <c r="AK265" s="561"/>
      <c r="AL265" s="561"/>
      <c r="AM265" s="561"/>
      <c r="AN265" s="561"/>
      <c r="AO265" s="561"/>
    </row>
    <row r="266" spans="2:41" ht="18.75" customHeight="1">
      <c r="B266" s="12" t="s">
        <v>410</v>
      </c>
      <c r="X266" s="579"/>
      <c r="Y266" s="561"/>
      <c r="Z266" s="561"/>
      <c r="AA266" s="561"/>
      <c r="AB266" s="561"/>
      <c r="AC266" s="561"/>
      <c r="AD266" s="561"/>
      <c r="AE266" s="561"/>
      <c r="AF266" s="561"/>
      <c r="AG266" s="561"/>
      <c r="AH266" s="561"/>
      <c r="AI266" s="561"/>
      <c r="AJ266" s="561"/>
      <c r="AK266" s="561"/>
      <c r="AL266" s="561"/>
      <c r="AM266" s="561"/>
      <c r="AN266" s="561"/>
      <c r="AO266" s="561"/>
    </row>
    <row r="267" spans="2:41" ht="18.75" customHeight="1">
      <c r="X267" s="579"/>
      <c r="Y267" s="561"/>
      <c r="Z267" s="561"/>
      <c r="AA267" s="561"/>
      <c r="AB267" s="561"/>
      <c r="AC267" s="561"/>
      <c r="AD267" s="561"/>
      <c r="AE267" s="561"/>
      <c r="AF267" s="561"/>
      <c r="AG267" s="561"/>
      <c r="AH267" s="561"/>
      <c r="AI267" s="561"/>
      <c r="AJ267" s="561"/>
      <c r="AK267" s="561"/>
      <c r="AL267" s="561"/>
      <c r="AM267" s="561"/>
      <c r="AN267" s="561"/>
      <c r="AO267" s="561"/>
    </row>
    <row r="268" spans="2:41" ht="18.75" customHeight="1">
      <c r="X268" s="579"/>
      <c r="Y268" s="561"/>
      <c r="Z268" s="561"/>
      <c r="AA268" s="561"/>
      <c r="AB268" s="561"/>
      <c r="AC268" s="561"/>
      <c r="AD268" s="561"/>
      <c r="AE268" s="561"/>
      <c r="AF268" s="561"/>
      <c r="AG268" s="561"/>
      <c r="AH268" s="561"/>
      <c r="AI268" s="561"/>
      <c r="AJ268" s="561"/>
      <c r="AK268" s="561"/>
      <c r="AL268" s="561"/>
      <c r="AM268" s="561"/>
      <c r="AN268" s="561"/>
      <c r="AO268" s="561"/>
    </row>
    <row r="269" spans="2:41" ht="18.75" customHeight="1">
      <c r="X269" s="579"/>
      <c r="Y269" s="561"/>
      <c r="Z269" s="561"/>
      <c r="AA269" s="561"/>
      <c r="AB269" s="561"/>
      <c r="AC269" s="561"/>
      <c r="AD269" s="561"/>
      <c r="AE269" s="561"/>
      <c r="AF269" s="561"/>
      <c r="AG269" s="561"/>
      <c r="AH269" s="561"/>
      <c r="AI269" s="561"/>
      <c r="AJ269" s="561"/>
      <c r="AK269" s="561"/>
      <c r="AL269" s="561"/>
      <c r="AM269" s="561"/>
      <c r="AN269" s="561"/>
      <c r="AO269" s="561"/>
    </row>
    <row r="270" spans="2:41" ht="18.75" customHeight="1">
      <c r="X270" s="579"/>
      <c r="Y270" s="561"/>
      <c r="Z270" s="561"/>
      <c r="AA270" s="561"/>
      <c r="AB270" s="561"/>
      <c r="AC270" s="561"/>
      <c r="AD270" s="561"/>
      <c r="AE270" s="561"/>
      <c r="AF270" s="561"/>
      <c r="AG270" s="561"/>
      <c r="AH270" s="561"/>
      <c r="AI270" s="561"/>
      <c r="AJ270" s="561"/>
      <c r="AK270" s="561"/>
      <c r="AL270" s="561"/>
      <c r="AM270" s="561"/>
      <c r="AN270" s="561"/>
      <c r="AO270" s="561"/>
    </row>
    <row r="271" spans="2:41" ht="18.75" customHeight="1">
      <c r="X271" s="579"/>
      <c r="Y271" s="561"/>
      <c r="Z271" s="561"/>
      <c r="AA271" s="561"/>
      <c r="AB271" s="561"/>
      <c r="AC271" s="561"/>
      <c r="AD271" s="561"/>
      <c r="AE271" s="561"/>
      <c r="AF271" s="561"/>
      <c r="AG271" s="561"/>
      <c r="AH271" s="561"/>
      <c r="AI271" s="561"/>
      <c r="AJ271" s="561"/>
      <c r="AK271" s="561"/>
      <c r="AL271" s="561"/>
      <c r="AM271" s="561"/>
      <c r="AN271" s="561"/>
      <c r="AO271" s="561"/>
    </row>
    <row r="272" spans="2:41" ht="18.75" customHeight="1">
      <c r="X272" s="579"/>
      <c r="Y272" s="561"/>
      <c r="Z272" s="561"/>
      <c r="AA272" s="561"/>
      <c r="AB272" s="561"/>
      <c r="AC272" s="561"/>
      <c r="AD272" s="561"/>
      <c r="AE272" s="561"/>
      <c r="AF272" s="561"/>
      <c r="AG272" s="561"/>
      <c r="AH272" s="561"/>
      <c r="AI272" s="561"/>
      <c r="AJ272" s="561"/>
      <c r="AK272" s="561"/>
      <c r="AL272" s="561"/>
      <c r="AM272" s="561"/>
      <c r="AN272" s="561"/>
      <c r="AO272" s="561"/>
    </row>
    <row r="273" spans="2:41" ht="18.75" customHeight="1">
      <c r="X273" s="579"/>
      <c r="Y273" s="561"/>
      <c r="Z273" s="561"/>
      <c r="AA273" s="561"/>
      <c r="AB273" s="561"/>
      <c r="AC273" s="561"/>
      <c r="AD273" s="561"/>
      <c r="AE273" s="561"/>
      <c r="AF273" s="561"/>
      <c r="AG273" s="561"/>
      <c r="AH273" s="561"/>
      <c r="AI273" s="561"/>
      <c r="AJ273" s="561"/>
      <c r="AK273" s="561"/>
      <c r="AL273" s="561"/>
      <c r="AM273" s="561"/>
      <c r="AN273" s="561"/>
      <c r="AO273" s="561"/>
    </row>
    <row r="274" spans="2:41" ht="18.75" customHeight="1">
      <c r="X274" s="579"/>
      <c r="Y274" s="561"/>
      <c r="Z274" s="561"/>
      <c r="AA274" s="561"/>
      <c r="AB274" s="561"/>
      <c r="AC274" s="561"/>
      <c r="AD274" s="561"/>
      <c r="AE274" s="561"/>
      <c r="AF274" s="561"/>
      <c r="AG274" s="561"/>
      <c r="AH274" s="561"/>
      <c r="AI274" s="561"/>
      <c r="AJ274" s="561"/>
      <c r="AK274" s="561"/>
      <c r="AL274" s="561"/>
      <c r="AM274" s="561"/>
      <c r="AN274" s="561"/>
      <c r="AO274" s="561"/>
    </row>
    <row r="275" spans="2:41" ht="18.75" customHeight="1">
      <c r="B275" s="301"/>
      <c r="C275" s="301"/>
      <c r="D275" s="301"/>
      <c r="E275" s="481"/>
      <c r="F275" s="301"/>
      <c r="G275" s="483"/>
      <c r="H275" s="483"/>
      <c r="I275" s="483"/>
      <c r="J275" s="483"/>
      <c r="K275" s="301"/>
      <c r="L275" s="301"/>
      <c r="M275" s="484"/>
      <c r="N275" s="301"/>
      <c r="O275" s="483"/>
      <c r="P275" s="483"/>
      <c r="Q275" s="483"/>
      <c r="R275" s="483"/>
      <c r="S275" s="483"/>
      <c r="T275" s="483"/>
      <c r="U275" s="301"/>
      <c r="V275" s="301"/>
      <c r="W275" s="482"/>
      <c r="X275" s="878"/>
      <c r="Y275" s="879"/>
      <c r="Z275" s="879"/>
      <c r="AA275" s="879"/>
      <c r="AB275" s="879"/>
      <c r="AC275" s="879"/>
      <c r="AD275" s="879"/>
      <c r="AE275" s="879"/>
      <c r="AF275" s="879"/>
      <c r="AG275" s="879"/>
      <c r="AH275" s="879"/>
      <c r="AI275" s="879"/>
      <c r="AJ275" s="879"/>
      <c r="AK275" s="879"/>
      <c r="AL275" s="879"/>
      <c r="AM275" s="879"/>
      <c r="AN275" s="879"/>
      <c r="AO275" s="879"/>
    </row>
    <row r="276" spans="2:41" ht="18.75" customHeight="1">
      <c r="X276" s="579"/>
      <c r="Y276" s="561"/>
      <c r="Z276" s="561"/>
      <c r="AA276" s="561"/>
      <c r="AB276" s="561"/>
      <c r="AC276" s="561"/>
      <c r="AD276" s="561"/>
      <c r="AE276" s="561"/>
      <c r="AF276" s="561"/>
      <c r="AG276" s="561"/>
      <c r="AH276" s="561"/>
      <c r="AI276" s="561"/>
      <c r="AJ276" s="561"/>
      <c r="AK276" s="561"/>
      <c r="AL276" s="561"/>
      <c r="AM276" s="561"/>
      <c r="AN276" s="561"/>
      <c r="AO276" s="561"/>
    </row>
    <row r="277" spans="2:41" ht="18.75" customHeight="1">
      <c r="B277" s="11" t="s">
        <v>515</v>
      </c>
      <c r="S277" s="632">
        <f>SUM(S231,1)</f>
        <v>7</v>
      </c>
      <c r="T277" s="633"/>
      <c r="W277" s="74" t="s">
        <v>96</v>
      </c>
      <c r="X277" s="76"/>
      <c r="Y277" s="77"/>
      <c r="Z277" s="77"/>
      <c r="AA277" s="75" t="s">
        <v>97</v>
      </c>
      <c r="AB277" s="78"/>
      <c r="AC277" s="74" t="s">
        <v>98</v>
      </c>
      <c r="AD277" s="77"/>
      <c r="AE277" s="77"/>
      <c r="AF277" s="77"/>
      <c r="AG277" s="77"/>
      <c r="AH277" s="77"/>
      <c r="AI277" s="77"/>
      <c r="AJ277" s="77"/>
      <c r="AK277" s="77"/>
      <c r="AL277" s="77"/>
      <c r="AM277" s="77"/>
      <c r="AN277" s="77"/>
      <c r="AO277" s="77"/>
    </row>
    <row r="278" spans="2:41" ht="18.75" customHeight="1" thickBot="1">
      <c r="B278" s="11" t="s">
        <v>514</v>
      </c>
      <c r="X278" s="579"/>
      <c r="Y278" s="561"/>
      <c r="Z278" s="561"/>
      <c r="AA278" s="561"/>
      <c r="AB278" s="561"/>
      <c r="AC278" s="561"/>
      <c r="AD278" s="561"/>
      <c r="AE278" s="561"/>
      <c r="AF278" s="561"/>
      <c r="AG278" s="561"/>
      <c r="AH278" s="561"/>
      <c r="AI278" s="561"/>
      <c r="AJ278" s="561"/>
      <c r="AK278" s="561"/>
      <c r="AL278" s="561"/>
      <c r="AM278" s="561"/>
      <c r="AN278" s="561"/>
      <c r="AO278" s="561"/>
    </row>
    <row r="279" spans="2:41" ht="18.75" customHeight="1" thickBot="1">
      <c r="B279" s="14" t="s">
        <v>38</v>
      </c>
      <c r="C279" s="15"/>
      <c r="D279" s="15"/>
      <c r="E279" s="15"/>
      <c r="F279" s="17" t="s">
        <v>277</v>
      </c>
      <c r="G279" s="15"/>
      <c r="H279" s="15"/>
      <c r="I279" s="15"/>
      <c r="J279" s="15"/>
      <c r="K279" s="15"/>
      <c r="L279" s="15"/>
      <c r="M279" s="15"/>
      <c r="N279" s="15"/>
      <c r="O279" s="15"/>
      <c r="P279" s="15"/>
      <c r="Q279" s="15"/>
      <c r="R279" s="15"/>
      <c r="S279" s="15"/>
      <c r="T279" s="18"/>
      <c r="X279" s="579"/>
      <c r="Y279" s="561"/>
      <c r="Z279" s="561"/>
      <c r="AA279" s="561"/>
      <c r="AB279" s="561"/>
      <c r="AC279" s="561"/>
      <c r="AD279" s="561"/>
      <c r="AE279" s="561"/>
      <c r="AF279" s="561"/>
      <c r="AG279" s="561"/>
      <c r="AH279" s="561"/>
      <c r="AI279" s="561"/>
      <c r="AJ279" s="561"/>
      <c r="AK279" s="561"/>
      <c r="AL279" s="561"/>
      <c r="AM279" s="561"/>
      <c r="AN279" s="561"/>
      <c r="AO279" s="561"/>
    </row>
    <row r="280" spans="2:41" ht="18.75" customHeight="1">
      <c r="B280" s="107" t="s">
        <v>337</v>
      </c>
      <c r="C280" s="56"/>
      <c r="D280" s="56"/>
      <c r="E280" s="108"/>
      <c r="F280" s="613" t="str">
        <f>IF(OR(F286="",F283=""),"",SUM(F281:J286))</f>
        <v/>
      </c>
      <c r="G280" s="614"/>
      <c r="H280" s="614"/>
      <c r="I280" s="614"/>
      <c r="J280" s="615"/>
      <c r="K280" s="169"/>
      <c r="L280" s="56"/>
      <c r="M280" s="56"/>
      <c r="N280" s="56"/>
      <c r="O280" s="56"/>
      <c r="P280" s="56"/>
      <c r="Q280" s="56"/>
      <c r="R280" s="56"/>
      <c r="S280" s="56"/>
      <c r="T280" s="109"/>
      <c r="X280" s="579"/>
      <c r="Y280" s="561"/>
      <c r="Z280" s="561"/>
      <c r="AA280" s="561"/>
      <c r="AB280" s="561"/>
      <c r="AC280" s="561"/>
      <c r="AD280" s="561"/>
      <c r="AE280" s="561"/>
      <c r="AF280" s="561"/>
      <c r="AG280" s="561"/>
      <c r="AH280" s="561"/>
      <c r="AI280" s="561"/>
      <c r="AJ280" s="561"/>
      <c r="AK280" s="561"/>
      <c r="AL280" s="561"/>
      <c r="AM280" s="561"/>
      <c r="AN280" s="561"/>
      <c r="AO280" s="561"/>
    </row>
    <row r="281" spans="2:41" ht="18.75" customHeight="1">
      <c r="B281" s="33"/>
      <c r="C281" s="34"/>
      <c r="D281" s="34"/>
      <c r="E281" s="129" t="s">
        <v>338</v>
      </c>
      <c r="F281" s="591"/>
      <c r="G281" s="586"/>
      <c r="H281" s="586"/>
      <c r="I281" s="586"/>
      <c r="J281" s="587"/>
      <c r="K281" s="97" t="s">
        <v>313</v>
      </c>
      <c r="L281" s="97"/>
      <c r="M281" s="97"/>
      <c r="N281" s="97"/>
      <c r="O281" s="97"/>
      <c r="P281" s="97"/>
      <c r="Q281" s="97"/>
      <c r="R281" s="97"/>
      <c r="S281" s="97"/>
      <c r="T281" s="114"/>
      <c r="W281" s="13" t="s">
        <v>159</v>
      </c>
      <c r="X281" s="579" t="s">
        <v>382</v>
      </c>
      <c r="Y281" s="561"/>
      <c r="Z281" s="561"/>
      <c r="AA281" s="561"/>
      <c r="AB281" s="561"/>
      <c r="AC281" s="561"/>
      <c r="AD281" s="561"/>
      <c r="AE281" s="561"/>
      <c r="AF281" s="561"/>
      <c r="AG281" s="561"/>
      <c r="AH281" s="561"/>
      <c r="AI281" s="561"/>
      <c r="AJ281" s="561"/>
      <c r="AK281" s="561"/>
      <c r="AL281" s="561"/>
      <c r="AM281" s="561"/>
      <c r="AN281" s="561"/>
      <c r="AO281" s="561"/>
    </row>
    <row r="282" spans="2:41" ht="18.75" customHeight="1">
      <c r="B282" s="33"/>
      <c r="C282" s="34"/>
      <c r="D282" s="34"/>
      <c r="E282" s="112" t="s">
        <v>339</v>
      </c>
      <c r="F282" s="606"/>
      <c r="G282" s="589"/>
      <c r="H282" s="589"/>
      <c r="I282" s="589"/>
      <c r="J282" s="590"/>
      <c r="K282" s="54" t="s">
        <v>313</v>
      </c>
      <c r="L282" s="54"/>
      <c r="M282" s="54"/>
      <c r="N282" s="54"/>
      <c r="O282" s="54"/>
      <c r="P282" s="54"/>
      <c r="Q282" s="54"/>
      <c r="R282" s="54"/>
      <c r="S282" s="54"/>
      <c r="T282" s="59"/>
      <c r="W282" s="13" t="s">
        <v>159</v>
      </c>
      <c r="X282" s="579" t="s">
        <v>383</v>
      </c>
      <c r="Y282" s="561"/>
      <c r="Z282" s="561"/>
      <c r="AA282" s="561"/>
      <c r="AB282" s="561"/>
      <c r="AC282" s="561"/>
      <c r="AD282" s="561"/>
      <c r="AE282" s="561"/>
      <c r="AF282" s="561"/>
      <c r="AG282" s="561"/>
      <c r="AH282" s="561"/>
      <c r="AI282" s="561"/>
      <c r="AJ282" s="561"/>
      <c r="AK282" s="561"/>
      <c r="AL282" s="561"/>
      <c r="AM282" s="561"/>
      <c r="AN282" s="561"/>
      <c r="AO282" s="561"/>
    </row>
    <row r="283" spans="2:41" ht="18.75" customHeight="1">
      <c r="B283" s="33"/>
      <c r="C283" s="34"/>
      <c r="D283" s="34"/>
      <c r="E283" s="112" t="s">
        <v>340</v>
      </c>
      <c r="F283" s="606"/>
      <c r="G283" s="589"/>
      <c r="H283" s="589"/>
      <c r="I283" s="589"/>
      <c r="J283" s="590"/>
      <c r="K283" s="54" t="s">
        <v>313</v>
      </c>
      <c r="L283" s="54"/>
      <c r="M283" s="54"/>
      <c r="N283" s="54"/>
      <c r="O283" s="54"/>
      <c r="P283" s="54"/>
      <c r="Q283" s="54"/>
      <c r="R283" s="54"/>
      <c r="S283" s="54"/>
      <c r="T283" s="59"/>
      <c r="W283" s="13" t="s">
        <v>159</v>
      </c>
      <c r="X283" s="579" t="s">
        <v>384</v>
      </c>
      <c r="Y283" s="561"/>
      <c r="Z283" s="561"/>
      <c r="AA283" s="561"/>
      <c r="AB283" s="561"/>
      <c r="AC283" s="561"/>
      <c r="AD283" s="561"/>
      <c r="AE283" s="561"/>
      <c r="AF283" s="561"/>
      <c r="AG283" s="561"/>
      <c r="AH283" s="561"/>
      <c r="AI283" s="561"/>
      <c r="AJ283" s="561"/>
      <c r="AK283" s="561"/>
      <c r="AL283" s="561"/>
      <c r="AM283" s="561"/>
      <c r="AN283" s="561"/>
      <c r="AO283" s="561"/>
    </row>
    <row r="284" spans="2:41" ht="18.75" customHeight="1">
      <c r="B284" s="33"/>
      <c r="C284" s="34"/>
      <c r="D284" s="34"/>
      <c r="E284" s="112" t="s">
        <v>341</v>
      </c>
      <c r="F284" s="595"/>
      <c r="G284" s="596"/>
      <c r="H284" s="596"/>
      <c r="I284" s="596"/>
      <c r="J284" s="597"/>
      <c r="K284" s="51" t="s">
        <v>313</v>
      </c>
      <c r="L284" s="51"/>
      <c r="M284" s="51"/>
      <c r="N284" s="51"/>
      <c r="O284" s="51"/>
      <c r="P284" s="51"/>
      <c r="Q284" s="51"/>
      <c r="R284" s="51"/>
      <c r="S284" s="51"/>
      <c r="T284" s="52"/>
      <c r="W284" s="13" t="s">
        <v>159</v>
      </c>
      <c r="X284" s="579" t="s">
        <v>385</v>
      </c>
      <c r="Y284" s="561"/>
      <c r="Z284" s="561"/>
      <c r="AA284" s="561"/>
      <c r="AB284" s="561"/>
      <c r="AC284" s="561"/>
      <c r="AD284" s="561"/>
      <c r="AE284" s="561"/>
      <c r="AF284" s="561"/>
      <c r="AG284" s="561"/>
      <c r="AH284" s="561"/>
      <c r="AI284" s="561"/>
      <c r="AJ284" s="561"/>
      <c r="AK284" s="561"/>
      <c r="AL284" s="561"/>
      <c r="AM284" s="561"/>
      <c r="AN284" s="561"/>
      <c r="AO284" s="561"/>
    </row>
    <row r="285" spans="2:41" ht="18.75" customHeight="1">
      <c r="B285" s="33"/>
      <c r="C285" s="34"/>
      <c r="D285" s="34"/>
      <c r="E285" s="112" t="s">
        <v>343</v>
      </c>
      <c r="F285" s="591"/>
      <c r="G285" s="586"/>
      <c r="H285" s="586"/>
      <c r="I285" s="586"/>
      <c r="J285" s="587"/>
      <c r="K285" s="53" t="s">
        <v>313</v>
      </c>
      <c r="L285" s="53"/>
      <c r="M285" s="477" t="s">
        <v>175</v>
      </c>
      <c r="N285" s="592"/>
      <c r="O285" s="593"/>
      <c r="P285" s="593"/>
      <c r="Q285" s="593"/>
      <c r="R285" s="593"/>
      <c r="S285" s="593"/>
      <c r="T285" s="594"/>
      <c r="W285" s="13" t="s">
        <v>159</v>
      </c>
      <c r="X285" s="580" t="s">
        <v>342</v>
      </c>
      <c r="Y285" s="581"/>
      <c r="Z285" s="581"/>
      <c r="AA285" s="581"/>
      <c r="AB285" s="581"/>
      <c r="AC285" s="581"/>
      <c r="AD285" s="581"/>
      <c r="AE285" s="581"/>
      <c r="AF285" s="581"/>
      <c r="AG285" s="581"/>
      <c r="AH285" s="581"/>
      <c r="AI285" s="581"/>
      <c r="AJ285" s="581"/>
      <c r="AK285" s="581"/>
      <c r="AL285" s="581"/>
      <c r="AM285" s="581"/>
      <c r="AN285" s="581"/>
      <c r="AO285" s="581"/>
    </row>
    <row r="286" spans="2:41" ht="18.75" customHeight="1">
      <c r="B286" s="33"/>
      <c r="C286" s="34"/>
      <c r="D286" s="34"/>
      <c r="E286" s="112" t="s">
        <v>344</v>
      </c>
      <c r="F286" s="616"/>
      <c r="G286" s="617"/>
      <c r="H286" s="617"/>
      <c r="I286" s="617"/>
      <c r="J286" s="618"/>
      <c r="K286" s="110" t="s">
        <v>313</v>
      </c>
      <c r="L286" s="110"/>
      <c r="M286" s="478" t="s">
        <v>175</v>
      </c>
      <c r="N286" s="886"/>
      <c r="O286" s="887"/>
      <c r="P286" s="887"/>
      <c r="Q286" s="887"/>
      <c r="R286" s="887"/>
      <c r="S286" s="887"/>
      <c r="T286" s="888"/>
      <c r="W286" s="13" t="s">
        <v>159</v>
      </c>
      <c r="X286" s="580" t="s">
        <v>342</v>
      </c>
      <c r="Y286" s="581"/>
      <c r="Z286" s="581"/>
      <c r="AA286" s="581"/>
      <c r="AB286" s="581"/>
      <c r="AC286" s="581"/>
      <c r="AD286" s="581"/>
      <c r="AE286" s="581"/>
      <c r="AF286" s="581"/>
      <c r="AG286" s="581"/>
      <c r="AH286" s="581"/>
      <c r="AI286" s="581"/>
      <c r="AJ286" s="581"/>
      <c r="AK286" s="581"/>
      <c r="AL286" s="581"/>
      <c r="AM286" s="581"/>
      <c r="AN286" s="581"/>
      <c r="AO286" s="581"/>
    </row>
    <row r="287" spans="2:41" ht="18.75" customHeight="1">
      <c r="B287" s="115" t="s">
        <v>345</v>
      </c>
      <c r="C287" s="53"/>
      <c r="D287" s="53"/>
      <c r="E287" s="116"/>
      <c r="F287" s="582" t="str">
        <f>IF(OR(F290="",F288=""),"",SUM(F288:J290))</f>
        <v/>
      </c>
      <c r="G287" s="583"/>
      <c r="H287" s="583"/>
      <c r="I287" s="583"/>
      <c r="J287" s="584"/>
      <c r="K287" s="134"/>
      <c r="L287" s="53"/>
      <c r="M287" s="53"/>
      <c r="N287" s="53"/>
      <c r="O287" s="53"/>
      <c r="P287" s="53"/>
      <c r="Q287" s="53"/>
      <c r="R287" s="53"/>
      <c r="S287" s="53"/>
      <c r="T287" s="58"/>
      <c r="X287" s="579"/>
      <c r="Y287" s="561"/>
      <c r="Z287" s="561"/>
      <c r="AA287" s="561"/>
      <c r="AB287" s="561"/>
      <c r="AC287" s="561"/>
      <c r="AD287" s="561"/>
      <c r="AE287" s="561"/>
      <c r="AF287" s="561"/>
      <c r="AG287" s="561"/>
      <c r="AH287" s="561"/>
      <c r="AI287" s="561"/>
      <c r="AJ287" s="561"/>
      <c r="AK287" s="561"/>
      <c r="AL287" s="561"/>
      <c r="AM287" s="561"/>
      <c r="AN287" s="561"/>
      <c r="AO287" s="561"/>
    </row>
    <row r="288" spans="2:41" ht="18.75" customHeight="1">
      <c r="B288" s="33"/>
      <c r="C288" s="34"/>
      <c r="D288" s="34"/>
      <c r="E288" s="129" t="s">
        <v>346</v>
      </c>
      <c r="F288" s="610"/>
      <c r="G288" s="611"/>
      <c r="H288" s="611"/>
      <c r="I288" s="611"/>
      <c r="J288" s="612"/>
      <c r="K288" s="47" t="s">
        <v>313</v>
      </c>
      <c r="L288" s="47"/>
      <c r="M288" s="47"/>
      <c r="N288" s="47"/>
      <c r="O288" s="47"/>
      <c r="P288" s="47"/>
      <c r="Q288" s="47"/>
      <c r="R288" s="47"/>
      <c r="S288" s="47"/>
      <c r="T288" s="166"/>
      <c r="W288" s="13" t="s">
        <v>159</v>
      </c>
      <c r="X288" s="579" t="s">
        <v>347</v>
      </c>
      <c r="Y288" s="561"/>
      <c r="Z288" s="561"/>
      <c r="AA288" s="561"/>
      <c r="AB288" s="561"/>
      <c r="AC288" s="561"/>
      <c r="AD288" s="561"/>
      <c r="AE288" s="561"/>
      <c r="AF288" s="561"/>
      <c r="AG288" s="561"/>
      <c r="AH288" s="561"/>
      <c r="AI288" s="561"/>
      <c r="AJ288" s="561"/>
      <c r="AK288" s="561"/>
      <c r="AL288" s="561"/>
      <c r="AM288" s="561"/>
      <c r="AN288" s="561"/>
      <c r="AO288" s="561"/>
    </row>
    <row r="289" spans="2:41" ht="18.75" customHeight="1">
      <c r="B289" s="33"/>
      <c r="C289" s="34"/>
      <c r="D289" s="34"/>
      <c r="E289" s="112" t="s">
        <v>348</v>
      </c>
      <c r="F289" s="591"/>
      <c r="G289" s="586"/>
      <c r="H289" s="586"/>
      <c r="I289" s="586"/>
      <c r="J289" s="587"/>
      <c r="K289" s="53" t="s">
        <v>313</v>
      </c>
      <c r="L289" s="53"/>
      <c r="M289" s="477" t="s">
        <v>175</v>
      </c>
      <c r="N289" s="592"/>
      <c r="O289" s="593"/>
      <c r="P289" s="593"/>
      <c r="Q289" s="593"/>
      <c r="R289" s="593"/>
      <c r="S289" s="593"/>
      <c r="T289" s="594"/>
      <c r="W289" s="13" t="s">
        <v>159</v>
      </c>
      <c r="X289" s="580" t="s">
        <v>350</v>
      </c>
      <c r="Y289" s="581"/>
      <c r="Z289" s="581"/>
      <c r="AA289" s="581"/>
      <c r="AB289" s="581"/>
      <c r="AC289" s="581"/>
      <c r="AD289" s="581"/>
      <c r="AE289" s="581"/>
      <c r="AF289" s="581"/>
      <c r="AG289" s="581"/>
      <c r="AH289" s="581"/>
      <c r="AI289" s="581"/>
      <c r="AJ289" s="581"/>
      <c r="AK289" s="581"/>
      <c r="AL289" s="581"/>
      <c r="AM289" s="581"/>
      <c r="AN289" s="581"/>
      <c r="AO289" s="581"/>
    </row>
    <row r="290" spans="2:41" ht="18.75" customHeight="1">
      <c r="B290" s="46"/>
      <c r="C290" s="47"/>
      <c r="D290" s="47"/>
      <c r="E290" s="113" t="s">
        <v>349</v>
      </c>
      <c r="F290" s="595"/>
      <c r="G290" s="596"/>
      <c r="H290" s="596"/>
      <c r="I290" s="596"/>
      <c r="J290" s="597"/>
      <c r="K290" s="51" t="s">
        <v>313</v>
      </c>
      <c r="L290" s="51"/>
      <c r="M290" s="479" t="s">
        <v>175</v>
      </c>
      <c r="N290" s="598"/>
      <c r="O290" s="599"/>
      <c r="P290" s="599"/>
      <c r="Q290" s="599"/>
      <c r="R290" s="599"/>
      <c r="S290" s="599"/>
      <c r="T290" s="600"/>
      <c r="W290" s="13" t="s">
        <v>159</v>
      </c>
      <c r="X290" s="580" t="s">
        <v>350</v>
      </c>
      <c r="Y290" s="581"/>
      <c r="Z290" s="581"/>
      <c r="AA290" s="581"/>
      <c r="AB290" s="581"/>
      <c r="AC290" s="581"/>
      <c r="AD290" s="581"/>
      <c r="AE290" s="581"/>
      <c r="AF290" s="581"/>
      <c r="AG290" s="581"/>
      <c r="AH290" s="581"/>
      <c r="AI290" s="581"/>
      <c r="AJ290" s="581"/>
      <c r="AK290" s="581"/>
      <c r="AL290" s="581"/>
      <c r="AM290" s="581"/>
      <c r="AN290" s="581"/>
      <c r="AO290" s="581"/>
    </row>
    <row r="291" spans="2:41" ht="18.75" customHeight="1">
      <c r="B291" s="115" t="s">
        <v>351</v>
      </c>
      <c r="C291" s="53"/>
      <c r="D291" s="53"/>
      <c r="E291" s="116"/>
      <c r="F291" s="582" t="str">
        <f>IF(OR(F299="",F292="",F296=""),"",SUM(F292:J299))</f>
        <v/>
      </c>
      <c r="G291" s="583"/>
      <c r="H291" s="583"/>
      <c r="I291" s="583"/>
      <c r="J291" s="584"/>
      <c r="K291" s="134"/>
      <c r="L291" s="53"/>
      <c r="M291" s="53"/>
      <c r="N291" s="53"/>
      <c r="O291" s="53"/>
      <c r="P291" s="53"/>
      <c r="Q291" s="53"/>
      <c r="R291" s="53"/>
      <c r="S291" s="53"/>
      <c r="T291" s="58"/>
      <c r="X291" s="637" t="s">
        <v>359</v>
      </c>
      <c r="Y291" s="638"/>
      <c r="Z291" s="638"/>
      <c r="AA291" s="638"/>
      <c r="AB291" s="638"/>
      <c r="AC291" s="638"/>
      <c r="AD291" s="638"/>
      <c r="AE291" s="638"/>
      <c r="AF291" s="638"/>
      <c r="AG291" s="638"/>
      <c r="AH291" s="638"/>
      <c r="AI291" s="638"/>
      <c r="AJ291" s="638"/>
      <c r="AK291" s="638"/>
      <c r="AL291" s="638"/>
      <c r="AM291" s="638"/>
      <c r="AN291" s="638"/>
      <c r="AO291" s="638"/>
    </row>
    <row r="292" spans="2:41" ht="18.75" customHeight="1">
      <c r="B292" s="33"/>
      <c r="C292" s="34"/>
      <c r="D292" s="34"/>
      <c r="E292" s="129" t="s">
        <v>352</v>
      </c>
      <c r="F292" s="591"/>
      <c r="G292" s="586"/>
      <c r="H292" s="586"/>
      <c r="I292" s="586"/>
      <c r="J292" s="587"/>
      <c r="K292" s="97" t="s">
        <v>313</v>
      </c>
      <c r="L292" s="97"/>
      <c r="M292" s="97"/>
      <c r="N292" s="97"/>
      <c r="O292" s="97"/>
      <c r="P292" s="97"/>
      <c r="Q292" s="97"/>
      <c r="R292" s="97"/>
      <c r="S292" s="97"/>
      <c r="T292" s="114"/>
      <c r="W292" s="13" t="s">
        <v>49</v>
      </c>
      <c r="X292" s="579" t="s">
        <v>722</v>
      </c>
      <c r="Y292" s="561"/>
      <c r="Z292" s="561"/>
      <c r="AA292" s="561"/>
      <c r="AB292" s="561"/>
      <c r="AC292" s="561"/>
      <c r="AD292" s="561"/>
      <c r="AE292" s="561"/>
      <c r="AF292" s="561"/>
      <c r="AG292" s="561"/>
      <c r="AH292" s="561"/>
      <c r="AI292" s="561"/>
      <c r="AJ292" s="561"/>
      <c r="AK292" s="561"/>
      <c r="AL292" s="561"/>
      <c r="AM292" s="561"/>
      <c r="AN292" s="561"/>
      <c r="AO292" s="561"/>
    </row>
    <row r="293" spans="2:41" ht="18.75" customHeight="1">
      <c r="B293" s="33"/>
      <c r="C293" s="34"/>
      <c r="D293" s="34"/>
      <c r="E293" s="112" t="s">
        <v>353</v>
      </c>
      <c r="F293" s="606"/>
      <c r="G293" s="589"/>
      <c r="H293" s="589"/>
      <c r="I293" s="589"/>
      <c r="J293" s="590"/>
      <c r="K293" s="161" t="s">
        <v>313</v>
      </c>
      <c r="L293" s="54"/>
      <c r="M293" s="54"/>
      <c r="N293" s="54"/>
      <c r="O293" s="54"/>
      <c r="P293" s="54"/>
      <c r="Q293" s="54"/>
      <c r="R293" s="54"/>
      <c r="S293" s="54"/>
      <c r="T293" s="59"/>
      <c r="W293" s="13" t="s">
        <v>49</v>
      </c>
      <c r="X293" s="579" t="s">
        <v>723</v>
      </c>
      <c r="Y293" s="561"/>
      <c r="Z293" s="561"/>
      <c r="AA293" s="561"/>
      <c r="AB293" s="561"/>
      <c r="AC293" s="561"/>
      <c r="AD293" s="561"/>
      <c r="AE293" s="561"/>
      <c r="AF293" s="561"/>
      <c r="AG293" s="561"/>
      <c r="AH293" s="561"/>
      <c r="AI293" s="561"/>
      <c r="AJ293" s="561"/>
      <c r="AK293" s="561"/>
      <c r="AL293" s="561"/>
      <c r="AM293" s="561"/>
      <c r="AN293" s="561"/>
      <c r="AO293" s="561"/>
    </row>
    <row r="294" spans="2:41" ht="18.75" customHeight="1">
      <c r="B294" s="33"/>
      <c r="C294" s="34"/>
      <c r="D294" s="34"/>
      <c r="E294" s="112" t="s">
        <v>354</v>
      </c>
      <c r="F294" s="606"/>
      <c r="G294" s="589"/>
      <c r="H294" s="589"/>
      <c r="I294" s="589"/>
      <c r="J294" s="590"/>
      <c r="K294" s="161" t="s">
        <v>313</v>
      </c>
      <c r="L294" s="54"/>
      <c r="M294" s="54"/>
      <c r="N294" s="54"/>
      <c r="O294" s="54"/>
      <c r="P294" s="54"/>
      <c r="Q294" s="54"/>
      <c r="R294" s="54"/>
      <c r="S294" s="54"/>
      <c r="T294" s="59"/>
      <c r="W294" s="13" t="s">
        <v>49</v>
      </c>
      <c r="X294" s="579" t="s">
        <v>724</v>
      </c>
      <c r="Y294" s="561"/>
      <c r="Z294" s="561"/>
      <c r="AA294" s="561"/>
      <c r="AB294" s="561"/>
      <c r="AC294" s="561"/>
      <c r="AD294" s="561"/>
      <c r="AE294" s="561"/>
      <c r="AF294" s="561"/>
      <c r="AG294" s="561"/>
      <c r="AH294" s="561"/>
      <c r="AI294" s="561"/>
      <c r="AJ294" s="561"/>
      <c r="AK294" s="561"/>
      <c r="AL294" s="561"/>
      <c r="AM294" s="561"/>
      <c r="AN294" s="561"/>
      <c r="AO294" s="561"/>
    </row>
    <row r="295" spans="2:41" ht="18.75" customHeight="1">
      <c r="B295" s="33"/>
      <c r="C295" s="34"/>
      <c r="D295" s="34"/>
      <c r="E295" s="112" t="s">
        <v>355</v>
      </c>
      <c r="F295" s="606"/>
      <c r="G295" s="589"/>
      <c r="H295" s="589"/>
      <c r="I295" s="589"/>
      <c r="J295" s="590"/>
      <c r="K295" s="161" t="s">
        <v>313</v>
      </c>
      <c r="L295" s="54"/>
      <c r="M295" s="54"/>
      <c r="N295" s="54"/>
      <c r="O295" s="54"/>
      <c r="P295" s="54"/>
      <c r="Q295" s="54"/>
      <c r="R295" s="54"/>
      <c r="S295" s="54"/>
      <c r="T295" s="59"/>
      <c r="W295" s="13" t="s">
        <v>49</v>
      </c>
      <c r="X295" s="579" t="s">
        <v>725</v>
      </c>
      <c r="Y295" s="561"/>
      <c r="Z295" s="561"/>
      <c r="AA295" s="561"/>
      <c r="AB295" s="561"/>
      <c r="AC295" s="561"/>
      <c r="AD295" s="561"/>
      <c r="AE295" s="561"/>
      <c r="AF295" s="561"/>
      <c r="AG295" s="561"/>
      <c r="AH295" s="561"/>
      <c r="AI295" s="561"/>
      <c r="AJ295" s="561"/>
      <c r="AK295" s="561"/>
      <c r="AL295" s="561"/>
      <c r="AM295" s="561"/>
      <c r="AN295" s="561"/>
      <c r="AO295" s="561"/>
    </row>
    <row r="296" spans="2:41" ht="18.75" customHeight="1">
      <c r="B296" s="33"/>
      <c r="C296" s="34"/>
      <c r="D296" s="34"/>
      <c r="E296" s="112" t="s">
        <v>356</v>
      </c>
      <c r="F296" s="606"/>
      <c r="G296" s="589"/>
      <c r="H296" s="589"/>
      <c r="I296" s="589"/>
      <c r="J296" s="590"/>
      <c r="K296" s="161" t="s">
        <v>313</v>
      </c>
      <c r="L296" s="54"/>
      <c r="M296" s="54"/>
      <c r="N296" s="54"/>
      <c r="O296" s="54"/>
      <c r="P296" s="54"/>
      <c r="Q296" s="54"/>
      <c r="R296" s="54"/>
      <c r="S296" s="54"/>
      <c r="T296" s="59"/>
      <c r="W296" s="13" t="s">
        <v>49</v>
      </c>
      <c r="X296" s="579" t="s">
        <v>726</v>
      </c>
      <c r="Y296" s="561"/>
      <c r="Z296" s="561"/>
      <c r="AA296" s="561"/>
      <c r="AB296" s="561"/>
      <c r="AC296" s="561"/>
      <c r="AD296" s="561"/>
      <c r="AE296" s="561"/>
      <c r="AF296" s="561"/>
      <c r="AG296" s="561"/>
      <c r="AH296" s="561"/>
      <c r="AI296" s="561"/>
      <c r="AJ296" s="561"/>
      <c r="AK296" s="561"/>
      <c r="AL296" s="561"/>
      <c r="AM296" s="561"/>
      <c r="AN296" s="561"/>
      <c r="AO296" s="561"/>
    </row>
    <row r="297" spans="2:41" ht="18.75" customHeight="1">
      <c r="B297" s="33"/>
      <c r="C297" s="34"/>
      <c r="D297" s="34"/>
      <c r="E297" s="112" t="s">
        <v>357</v>
      </c>
      <c r="F297" s="606"/>
      <c r="G297" s="589"/>
      <c r="H297" s="589"/>
      <c r="I297" s="589"/>
      <c r="J297" s="590"/>
      <c r="K297" s="163" t="s">
        <v>313</v>
      </c>
      <c r="L297" s="51"/>
      <c r="M297" s="51"/>
      <c r="N297" s="51"/>
      <c r="O297" s="51"/>
      <c r="P297" s="51"/>
      <c r="Q297" s="51"/>
      <c r="R297" s="51"/>
      <c r="S297" s="51"/>
      <c r="T297" s="52"/>
      <c r="W297" s="13" t="s">
        <v>49</v>
      </c>
      <c r="X297" s="579" t="s">
        <v>360</v>
      </c>
      <c r="Y297" s="561"/>
      <c r="Z297" s="561"/>
      <c r="AA297" s="561"/>
      <c r="AB297" s="561"/>
      <c r="AC297" s="561"/>
      <c r="AD297" s="561"/>
      <c r="AE297" s="561"/>
      <c r="AF297" s="561"/>
      <c r="AG297" s="561"/>
      <c r="AH297" s="561"/>
      <c r="AI297" s="561"/>
      <c r="AJ297" s="561"/>
      <c r="AK297" s="561"/>
      <c r="AL297" s="561"/>
      <c r="AM297" s="561"/>
      <c r="AN297" s="561"/>
      <c r="AO297" s="561"/>
    </row>
    <row r="298" spans="2:41" ht="18.75" customHeight="1">
      <c r="B298" s="33"/>
      <c r="C298" s="34"/>
      <c r="D298" s="34"/>
      <c r="E298" s="112" t="s">
        <v>259</v>
      </c>
      <c r="F298" s="591"/>
      <c r="G298" s="586"/>
      <c r="H298" s="586"/>
      <c r="I298" s="586"/>
      <c r="J298" s="587"/>
      <c r="K298" s="53" t="s">
        <v>313</v>
      </c>
      <c r="L298" s="53"/>
      <c r="M298" s="477" t="s">
        <v>175</v>
      </c>
      <c r="N298" s="592"/>
      <c r="O298" s="593"/>
      <c r="P298" s="593"/>
      <c r="Q298" s="593"/>
      <c r="R298" s="593"/>
      <c r="S298" s="593"/>
      <c r="T298" s="594"/>
      <c r="W298" s="13" t="s">
        <v>159</v>
      </c>
      <c r="X298" s="580" t="s">
        <v>358</v>
      </c>
      <c r="Y298" s="581"/>
      <c r="Z298" s="581"/>
      <c r="AA298" s="581"/>
      <c r="AB298" s="581"/>
      <c r="AC298" s="581"/>
      <c r="AD298" s="581"/>
      <c r="AE298" s="581"/>
      <c r="AF298" s="581"/>
      <c r="AG298" s="581"/>
      <c r="AH298" s="581"/>
      <c r="AI298" s="581"/>
      <c r="AJ298" s="581"/>
      <c r="AK298" s="581"/>
      <c r="AL298" s="581"/>
      <c r="AM298" s="581"/>
      <c r="AN298" s="581"/>
      <c r="AO298" s="581"/>
    </row>
    <row r="299" spans="2:41" ht="18.75" customHeight="1">
      <c r="B299" s="46"/>
      <c r="C299" s="47"/>
      <c r="D299" s="47"/>
      <c r="E299" s="113" t="s">
        <v>260</v>
      </c>
      <c r="F299" s="595"/>
      <c r="G299" s="596"/>
      <c r="H299" s="596"/>
      <c r="I299" s="596"/>
      <c r="J299" s="597"/>
      <c r="K299" s="51" t="s">
        <v>313</v>
      </c>
      <c r="L299" s="51"/>
      <c r="M299" s="479" t="s">
        <v>175</v>
      </c>
      <c r="N299" s="598"/>
      <c r="O299" s="599"/>
      <c r="P299" s="599"/>
      <c r="Q299" s="599"/>
      <c r="R299" s="599"/>
      <c r="S299" s="599"/>
      <c r="T299" s="600"/>
      <c r="W299" s="13" t="s">
        <v>159</v>
      </c>
      <c r="X299" s="580" t="s">
        <v>358</v>
      </c>
      <c r="Y299" s="581"/>
      <c r="Z299" s="581"/>
      <c r="AA299" s="581"/>
      <c r="AB299" s="581"/>
      <c r="AC299" s="581"/>
      <c r="AD299" s="581"/>
      <c r="AE299" s="581"/>
      <c r="AF299" s="581"/>
      <c r="AG299" s="581"/>
      <c r="AH299" s="581"/>
      <c r="AI299" s="581"/>
      <c r="AJ299" s="581"/>
      <c r="AK299" s="581"/>
      <c r="AL299" s="581"/>
      <c r="AM299" s="581"/>
      <c r="AN299" s="581"/>
      <c r="AO299" s="581"/>
    </row>
    <row r="300" spans="2:41" ht="18.75" customHeight="1">
      <c r="B300" s="227" t="s">
        <v>388</v>
      </c>
      <c r="C300" s="97"/>
      <c r="D300" s="97"/>
      <c r="E300" s="228"/>
      <c r="F300" s="607" t="str">
        <f>IF(OR(F305="",F301="",F302="",F303="",F304=""),"",SUM(F301:J305))</f>
        <v/>
      </c>
      <c r="G300" s="608"/>
      <c r="H300" s="608"/>
      <c r="I300" s="608"/>
      <c r="J300" s="609"/>
      <c r="K300" s="229"/>
      <c r="L300" s="97"/>
      <c r="M300" s="97"/>
      <c r="N300" s="97"/>
      <c r="O300" s="97"/>
      <c r="P300" s="97"/>
      <c r="Q300" s="97"/>
      <c r="R300" s="97"/>
      <c r="S300" s="97"/>
      <c r="T300" s="114"/>
      <c r="X300" s="579"/>
      <c r="Y300" s="561"/>
      <c r="Z300" s="561"/>
      <c r="AA300" s="561"/>
      <c r="AB300" s="561"/>
      <c r="AC300" s="561"/>
      <c r="AD300" s="561"/>
      <c r="AE300" s="561"/>
      <c r="AF300" s="561"/>
      <c r="AG300" s="561"/>
      <c r="AH300" s="561"/>
      <c r="AI300" s="561"/>
      <c r="AJ300" s="561"/>
      <c r="AK300" s="561"/>
      <c r="AL300" s="561"/>
      <c r="AM300" s="561"/>
      <c r="AN300" s="561"/>
      <c r="AO300" s="561"/>
    </row>
    <row r="301" spans="2:41" ht="18.75" customHeight="1">
      <c r="B301" s="33"/>
      <c r="C301" s="34"/>
      <c r="D301" s="34"/>
      <c r="E301" s="129" t="s">
        <v>361</v>
      </c>
      <c r="F301" s="899" t="str">
        <f>IF('●別表(Ａ新･受)'!I70="","",'●別表(Ａ新･受)'!I70)</f>
        <v/>
      </c>
      <c r="G301" s="900"/>
      <c r="H301" s="900"/>
      <c r="I301" s="900"/>
      <c r="J301" s="901"/>
      <c r="K301" s="97" t="s">
        <v>313</v>
      </c>
      <c r="L301" s="97" t="s">
        <v>378</v>
      </c>
      <c r="M301" s="97"/>
      <c r="N301" s="97"/>
      <c r="O301" s="97"/>
      <c r="P301" s="97"/>
      <c r="Q301" s="97"/>
      <c r="R301" s="97"/>
      <c r="S301" s="97"/>
      <c r="T301" s="114"/>
      <c r="X301" s="579"/>
      <c r="Y301" s="561"/>
      <c r="Z301" s="561"/>
      <c r="AA301" s="561"/>
      <c r="AB301" s="561"/>
      <c r="AC301" s="561"/>
      <c r="AD301" s="561"/>
      <c r="AE301" s="561"/>
      <c r="AF301" s="561"/>
      <c r="AG301" s="561"/>
      <c r="AH301" s="561"/>
      <c r="AI301" s="561"/>
      <c r="AJ301" s="561"/>
      <c r="AK301" s="561"/>
      <c r="AL301" s="561"/>
      <c r="AM301" s="561"/>
      <c r="AN301" s="561"/>
      <c r="AO301" s="561"/>
    </row>
    <row r="302" spans="2:41" ht="18.75" customHeight="1">
      <c r="B302" s="33"/>
      <c r="C302" s="34"/>
      <c r="D302" s="34"/>
      <c r="E302" s="112" t="s">
        <v>386</v>
      </c>
      <c r="F302" s="883" t="str">
        <f>IF('●別表(Ａ新･受)'!J70="","",'●別表(Ａ新･受)'!J70)</f>
        <v/>
      </c>
      <c r="G302" s="884"/>
      <c r="H302" s="884"/>
      <c r="I302" s="884"/>
      <c r="J302" s="885"/>
      <c r="K302" s="161" t="s">
        <v>313</v>
      </c>
      <c r="L302" s="54" t="s">
        <v>379</v>
      </c>
      <c r="M302" s="54"/>
      <c r="N302" s="54"/>
      <c r="O302" s="54"/>
      <c r="P302" s="54"/>
      <c r="Q302" s="54"/>
      <c r="R302" s="54"/>
      <c r="S302" s="54"/>
      <c r="T302" s="59"/>
      <c r="X302" s="579"/>
      <c r="Y302" s="561"/>
      <c r="Z302" s="561"/>
      <c r="AA302" s="561"/>
      <c r="AB302" s="561"/>
      <c r="AC302" s="561"/>
      <c r="AD302" s="561"/>
      <c r="AE302" s="561"/>
      <c r="AF302" s="561"/>
      <c r="AG302" s="561"/>
      <c r="AH302" s="561"/>
      <c r="AI302" s="561"/>
      <c r="AJ302" s="561"/>
      <c r="AK302" s="561"/>
      <c r="AL302" s="561"/>
      <c r="AM302" s="561"/>
      <c r="AN302" s="561"/>
      <c r="AO302" s="561"/>
    </row>
    <row r="303" spans="2:41" ht="18.75" customHeight="1">
      <c r="B303" s="33"/>
      <c r="C303" s="34"/>
      <c r="D303" s="34"/>
      <c r="E303" s="112" t="s">
        <v>387</v>
      </c>
      <c r="F303" s="883" t="str">
        <f>IF('●別表(Ａ新･受)'!L70="","",'●別表(Ａ新･受)'!L70)</f>
        <v/>
      </c>
      <c r="G303" s="884"/>
      <c r="H303" s="884"/>
      <c r="I303" s="884"/>
      <c r="J303" s="885"/>
      <c r="K303" s="161" t="s">
        <v>313</v>
      </c>
      <c r="L303" s="54" t="s">
        <v>379</v>
      </c>
      <c r="M303" s="54"/>
      <c r="N303" s="54"/>
      <c r="O303" s="54"/>
      <c r="P303" s="54"/>
      <c r="Q303" s="54"/>
      <c r="R303" s="54"/>
      <c r="S303" s="54"/>
      <c r="T303" s="59"/>
      <c r="X303" s="579"/>
      <c r="Y303" s="561"/>
      <c r="Z303" s="561"/>
      <c r="AA303" s="561"/>
      <c r="AB303" s="561"/>
      <c r="AC303" s="561"/>
      <c r="AD303" s="561"/>
      <c r="AE303" s="561"/>
      <c r="AF303" s="561"/>
      <c r="AG303" s="561"/>
      <c r="AH303" s="561"/>
      <c r="AI303" s="561"/>
      <c r="AJ303" s="561"/>
      <c r="AK303" s="561"/>
      <c r="AL303" s="561"/>
      <c r="AM303" s="561"/>
      <c r="AN303" s="561"/>
      <c r="AO303" s="561"/>
    </row>
    <row r="304" spans="2:41" ht="18.75" customHeight="1">
      <c r="B304" s="33"/>
      <c r="E304" s="112" t="s">
        <v>455</v>
      </c>
      <c r="F304" s="883" t="str">
        <f>IF('●別表(Ａ新･受)'!P70="","",SUM('●別表(Ａ新･受)'!P70:Y70))</f>
        <v/>
      </c>
      <c r="G304" s="884"/>
      <c r="H304" s="884"/>
      <c r="I304" s="884"/>
      <c r="J304" s="885"/>
      <c r="K304" s="161" t="s">
        <v>128</v>
      </c>
      <c r="L304" s="54" t="s">
        <v>379</v>
      </c>
      <c r="T304" s="59"/>
      <c r="X304" s="579"/>
      <c r="Y304" s="561"/>
      <c r="Z304" s="561"/>
      <c r="AA304" s="561"/>
      <c r="AB304" s="561"/>
      <c r="AC304" s="561"/>
      <c r="AD304" s="561"/>
      <c r="AE304" s="561"/>
      <c r="AF304" s="561"/>
      <c r="AG304" s="561"/>
      <c r="AH304" s="561"/>
      <c r="AI304" s="561"/>
      <c r="AJ304" s="561"/>
      <c r="AK304" s="561"/>
      <c r="AL304" s="561"/>
      <c r="AM304" s="561"/>
      <c r="AN304" s="561"/>
      <c r="AO304" s="561"/>
    </row>
    <row r="305" spans="2:41" ht="18.75" customHeight="1">
      <c r="B305" s="46"/>
      <c r="C305" s="47"/>
      <c r="D305" s="47"/>
      <c r="E305" s="113" t="s">
        <v>920</v>
      </c>
      <c r="F305" s="595"/>
      <c r="G305" s="596"/>
      <c r="H305" s="596"/>
      <c r="I305" s="596"/>
      <c r="J305" s="597"/>
      <c r="K305" s="163" t="s">
        <v>313</v>
      </c>
      <c r="L305" s="51"/>
      <c r="M305" s="51"/>
      <c r="N305" s="51"/>
      <c r="O305" s="51"/>
      <c r="P305" s="51"/>
      <c r="Q305" s="51"/>
      <c r="R305" s="51"/>
      <c r="S305" s="51"/>
      <c r="T305" s="52"/>
      <c r="W305" s="13" t="s">
        <v>159</v>
      </c>
      <c r="X305" s="579" t="s">
        <v>456</v>
      </c>
      <c r="Y305" s="561"/>
      <c r="Z305" s="561"/>
      <c r="AA305" s="561"/>
      <c r="AB305" s="561"/>
      <c r="AC305" s="561"/>
      <c r="AD305" s="561"/>
      <c r="AE305" s="561"/>
      <c r="AF305" s="561"/>
      <c r="AG305" s="561"/>
      <c r="AH305" s="561"/>
      <c r="AI305" s="561"/>
      <c r="AJ305" s="561"/>
      <c r="AK305" s="561"/>
      <c r="AL305" s="561"/>
      <c r="AM305" s="561"/>
      <c r="AN305" s="561"/>
      <c r="AO305" s="561"/>
    </row>
    <row r="306" spans="2:41" ht="18.75" customHeight="1">
      <c r="B306" s="227" t="s">
        <v>389</v>
      </c>
      <c r="C306" s="97"/>
      <c r="D306" s="97"/>
      <c r="E306" s="228"/>
      <c r="F306" s="607" t="str">
        <f>IF(OR(F311="",F308=""),"",SUM(F307:J311))</f>
        <v/>
      </c>
      <c r="G306" s="608"/>
      <c r="H306" s="608"/>
      <c r="I306" s="608"/>
      <c r="J306" s="609"/>
      <c r="K306" s="229"/>
      <c r="L306" s="97"/>
      <c r="M306" s="97"/>
      <c r="N306" s="97"/>
      <c r="O306" s="97"/>
      <c r="P306" s="97"/>
      <c r="Q306" s="97"/>
      <c r="R306" s="97"/>
      <c r="S306" s="97"/>
      <c r="T306" s="114"/>
      <c r="X306" s="579"/>
      <c r="Y306" s="561"/>
      <c r="Z306" s="561"/>
      <c r="AA306" s="561"/>
      <c r="AB306" s="561"/>
      <c r="AC306" s="561"/>
      <c r="AD306" s="561"/>
      <c r="AE306" s="561"/>
      <c r="AF306" s="561"/>
      <c r="AG306" s="561"/>
      <c r="AH306" s="561"/>
      <c r="AI306" s="561"/>
      <c r="AJ306" s="561"/>
      <c r="AK306" s="561"/>
      <c r="AL306" s="561"/>
      <c r="AM306" s="561"/>
      <c r="AN306" s="561"/>
      <c r="AO306" s="561"/>
    </row>
    <row r="307" spans="2:41" ht="18.75" customHeight="1">
      <c r="B307" s="130"/>
      <c r="E307" s="129" t="s">
        <v>390</v>
      </c>
      <c r="F307" s="606"/>
      <c r="G307" s="589"/>
      <c r="H307" s="589"/>
      <c r="I307" s="589"/>
      <c r="J307" s="590"/>
      <c r="K307" s="161" t="s">
        <v>128</v>
      </c>
      <c r="L307" s="54"/>
      <c r="M307" s="54"/>
      <c r="N307" s="54"/>
      <c r="O307" s="54"/>
      <c r="P307" s="54"/>
      <c r="Q307" s="54"/>
      <c r="R307" s="54"/>
      <c r="S307" s="54"/>
      <c r="T307" s="59"/>
      <c r="W307" s="13" t="s">
        <v>159</v>
      </c>
      <c r="X307" s="579" t="s">
        <v>495</v>
      </c>
      <c r="Y307" s="561"/>
      <c r="Z307" s="561"/>
      <c r="AA307" s="561"/>
      <c r="AB307" s="561"/>
      <c r="AC307" s="561"/>
      <c r="AD307" s="561"/>
      <c r="AE307" s="561"/>
      <c r="AF307" s="561"/>
      <c r="AG307" s="561"/>
      <c r="AH307" s="561"/>
      <c r="AI307" s="561"/>
      <c r="AJ307" s="561"/>
      <c r="AK307" s="561"/>
      <c r="AL307" s="561"/>
      <c r="AM307" s="561"/>
      <c r="AN307" s="561"/>
      <c r="AO307" s="561"/>
    </row>
    <row r="308" spans="2:41" ht="18.75" customHeight="1">
      <c r="B308" s="33"/>
      <c r="E308" s="112" t="s">
        <v>391</v>
      </c>
      <c r="F308" s="606"/>
      <c r="G308" s="589"/>
      <c r="H308" s="589"/>
      <c r="I308" s="589"/>
      <c r="J308" s="590"/>
      <c r="K308" s="161" t="s">
        <v>128</v>
      </c>
      <c r="L308" s="54"/>
      <c r="M308" s="54"/>
      <c r="N308" s="54"/>
      <c r="O308" s="54"/>
      <c r="P308" s="54"/>
      <c r="Q308" s="54"/>
      <c r="R308" s="54"/>
      <c r="S308" s="54"/>
      <c r="T308" s="59"/>
      <c r="W308" s="13" t="s">
        <v>159</v>
      </c>
      <c r="X308" s="579" t="s">
        <v>496</v>
      </c>
      <c r="Y308" s="561"/>
      <c r="Z308" s="561"/>
      <c r="AA308" s="561"/>
      <c r="AB308" s="561"/>
      <c r="AC308" s="561"/>
      <c r="AD308" s="561"/>
      <c r="AE308" s="561"/>
      <c r="AF308" s="561"/>
      <c r="AG308" s="561"/>
      <c r="AH308" s="561"/>
      <c r="AI308" s="561"/>
      <c r="AJ308" s="561"/>
      <c r="AK308" s="561"/>
      <c r="AL308" s="561"/>
      <c r="AM308" s="561"/>
      <c r="AN308" s="561"/>
      <c r="AO308" s="561"/>
    </row>
    <row r="309" spans="2:41" ht="18.75" customHeight="1">
      <c r="B309" s="33"/>
      <c r="E309" s="112" t="s">
        <v>392</v>
      </c>
      <c r="F309" s="606"/>
      <c r="G309" s="589"/>
      <c r="H309" s="589"/>
      <c r="I309" s="589"/>
      <c r="J309" s="590"/>
      <c r="K309" s="163" t="s">
        <v>128</v>
      </c>
      <c r="L309" s="51"/>
      <c r="M309" s="51"/>
      <c r="N309" s="51"/>
      <c r="O309" s="51"/>
      <c r="P309" s="51"/>
      <c r="Q309" s="51"/>
      <c r="R309" s="51"/>
      <c r="S309" s="51"/>
      <c r="T309" s="52"/>
      <c r="W309" s="13" t="s">
        <v>159</v>
      </c>
      <c r="X309" s="579" t="s">
        <v>497</v>
      </c>
      <c r="Y309" s="561"/>
      <c r="Z309" s="561"/>
      <c r="AA309" s="561"/>
      <c r="AB309" s="561"/>
      <c r="AC309" s="561"/>
      <c r="AD309" s="561"/>
      <c r="AE309" s="561"/>
      <c r="AF309" s="561"/>
      <c r="AG309" s="561"/>
      <c r="AH309" s="561"/>
      <c r="AI309" s="561"/>
      <c r="AJ309" s="561"/>
      <c r="AK309" s="561"/>
      <c r="AL309" s="561"/>
      <c r="AM309" s="561"/>
      <c r="AN309" s="561"/>
      <c r="AO309" s="561"/>
    </row>
    <row r="310" spans="2:41" ht="18.75" customHeight="1">
      <c r="B310" s="33"/>
      <c r="C310" s="34"/>
      <c r="D310" s="34"/>
      <c r="E310" s="112" t="s">
        <v>269</v>
      </c>
      <c r="F310" s="591"/>
      <c r="G310" s="586"/>
      <c r="H310" s="586"/>
      <c r="I310" s="586"/>
      <c r="J310" s="587"/>
      <c r="K310" s="53" t="s">
        <v>128</v>
      </c>
      <c r="L310" s="53"/>
      <c r="M310" s="477" t="s">
        <v>175</v>
      </c>
      <c r="N310" s="592"/>
      <c r="O310" s="593"/>
      <c r="P310" s="593"/>
      <c r="Q310" s="593"/>
      <c r="R310" s="593"/>
      <c r="S310" s="593"/>
      <c r="T310" s="594"/>
      <c r="W310" s="13" t="s">
        <v>159</v>
      </c>
      <c r="X310" s="580" t="s">
        <v>458</v>
      </c>
      <c r="Y310" s="581"/>
      <c r="Z310" s="581"/>
      <c r="AA310" s="581"/>
      <c r="AB310" s="581"/>
      <c r="AC310" s="581"/>
      <c r="AD310" s="581"/>
      <c r="AE310" s="581"/>
      <c r="AF310" s="581"/>
      <c r="AG310" s="581"/>
      <c r="AH310" s="581"/>
      <c r="AI310" s="581"/>
      <c r="AJ310" s="581"/>
      <c r="AK310" s="581"/>
      <c r="AL310" s="581"/>
      <c r="AM310" s="581"/>
      <c r="AN310" s="581"/>
      <c r="AO310" s="581"/>
    </row>
    <row r="311" spans="2:41" ht="18.75" customHeight="1">
      <c r="B311" s="46"/>
      <c r="C311" s="47"/>
      <c r="D311" s="47"/>
      <c r="E311" s="113" t="s">
        <v>270</v>
      </c>
      <c r="F311" s="595"/>
      <c r="G311" s="596"/>
      <c r="H311" s="596"/>
      <c r="I311" s="596"/>
      <c r="J311" s="597"/>
      <c r="K311" s="51" t="s">
        <v>128</v>
      </c>
      <c r="L311" s="51"/>
      <c r="M311" s="479" t="s">
        <v>175</v>
      </c>
      <c r="N311" s="598"/>
      <c r="O311" s="599"/>
      <c r="P311" s="599"/>
      <c r="Q311" s="599"/>
      <c r="R311" s="599"/>
      <c r="S311" s="599"/>
      <c r="T311" s="600"/>
      <c r="W311" s="13" t="s">
        <v>159</v>
      </c>
      <c r="X311" s="580" t="s">
        <v>458</v>
      </c>
      <c r="Y311" s="581"/>
      <c r="Z311" s="581"/>
      <c r="AA311" s="581"/>
      <c r="AB311" s="581"/>
      <c r="AC311" s="581"/>
      <c r="AD311" s="581"/>
      <c r="AE311" s="581"/>
      <c r="AF311" s="581"/>
      <c r="AG311" s="581"/>
      <c r="AH311" s="581"/>
      <c r="AI311" s="581"/>
      <c r="AJ311" s="581"/>
      <c r="AK311" s="581"/>
      <c r="AL311" s="581"/>
      <c r="AM311" s="581"/>
      <c r="AN311" s="581"/>
      <c r="AO311" s="581"/>
    </row>
    <row r="312" spans="2:41" ht="18.75" customHeight="1">
      <c r="B312" s="227" t="s">
        <v>459</v>
      </c>
      <c r="C312" s="97"/>
      <c r="D312" s="97"/>
      <c r="E312" s="228"/>
      <c r="F312" s="607" t="str">
        <f>IF(OR(F313="",F314=""),"",SUM(F313:J314))</f>
        <v/>
      </c>
      <c r="G312" s="608"/>
      <c r="H312" s="608"/>
      <c r="I312" s="608"/>
      <c r="J312" s="609"/>
      <c r="K312" s="229"/>
      <c r="L312" s="97"/>
      <c r="M312" s="97"/>
      <c r="N312" s="97"/>
      <c r="O312" s="97"/>
      <c r="P312" s="97"/>
      <c r="Q312" s="97"/>
      <c r="R312" s="97"/>
      <c r="S312" s="97"/>
      <c r="T312" s="114"/>
      <c r="X312" s="579"/>
      <c r="Y312" s="561"/>
      <c r="Z312" s="561"/>
      <c r="AA312" s="561"/>
      <c r="AB312" s="561"/>
      <c r="AC312" s="561"/>
      <c r="AD312" s="561"/>
      <c r="AE312" s="561"/>
      <c r="AF312" s="561"/>
      <c r="AG312" s="561"/>
      <c r="AH312" s="561"/>
      <c r="AI312" s="561"/>
      <c r="AJ312" s="561"/>
      <c r="AK312" s="561"/>
      <c r="AL312" s="561"/>
      <c r="AM312" s="561"/>
      <c r="AN312" s="561"/>
      <c r="AO312" s="561"/>
    </row>
    <row r="313" spans="2:41" ht="18.75" customHeight="1">
      <c r="B313" s="880" t="s">
        <v>460</v>
      </c>
      <c r="C313" s="881"/>
      <c r="D313" s="881"/>
      <c r="E313" s="882"/>
      <c r="F313" s="606"/>
      <c r="G313" s="589"/>
      <c r="H313" s="589"/>
      <c r="I313" s="589"/>
      <c r="J313" s="590"/>
      <c r="K313" s="161" t="s">
        <v>128</v>
      </c>
      <c r="L313" s="54"/>
      <c r="M313" s="54"/>
      <c r="N313" s="54"/>
      <c r="O313" s="54"/>
      <c r="P313" s="54"/>
      <c r="Q313" s="54"/>
      <c r="R313" s="54"/>
      <c r="S313" s="54"/>
      <c r="T313" s="59"/>
      <c r="W313" s="13" t="s">
        <v>159</v>
      </c>
      <c r="X313" s="579" t="s">
        <v>462</v>
      </c>
      <c r="Y313" s="561"/>
      <c r="Z313" s="561"/>
      <c r="AA313" s="561"/>
      <c r="AB313" s="561"/>
      <c r="AC313" s="561"/>
      <c r="AD313" s="561"/>
      <c r="AE313" s="561"/>
      <c r="AF313" s="561"/>
      <c r="AG313" s="561"/>
      <c r="AH313" s="561"/>
      <c r="AI313" s="561"/>
      <c r="AJ313" s="561"/>
      <c r="AK313" s="561"/>
      <c r="AL313" s="561"/>
      <c r="AM313" s="561"/>
      <c r="AN313" s="561"/>
      <c r="AO313" s="561"/>
    </row>
    <row r="314" spans="2:41" ht="18.75" customHeight="1">
      <c r="B314" s="46"/>
      <c r="C314" s="47"/>
      <c r="D314" s="47"/>
      <c r="E314" s="113" t="s">
        <v>461</v>
      </c>
      <c r="F314" s="595"/>
      <c r="G314" s="596"/>
      <c r="H314" s="596"/>
      <c r="I314" s="596"/>
      <c r="J314" s="597"/>
      <c r="K314" s="163" t="s">
        <v>128</v>
      </c>
      <c r="L314" s="51"/>
      <c r="M314" s="51"/>
      <c r="N314" s="51"/>
      <c r="O314" s="51"/>
      <c r="P314" s="51"/>
      <c r="Q314" s="51"/>
      <c r="R314" s="51"/>
      <c r="S314" s="51"/>
      <c r="T314" s="52"/>
      <c r="W314" s="13" t="s">
        <v>159</v>
      </c>
      <c r="X314" s="579" t="s">
        <v>463</v>
      </c>
      <c r="Y314" s="561"/>
      <c r="Z314" s="561"/>
      <c r="AA314" s="561"/>
      <c r="AB314" s="561"/>
      <c r="AC314" s="561"/>
      <c r="AD314" s="561"/>
      <c r="AE314" s="561"/>
      <c r="AF314" s="561"/>
      <c r="AG314" s="561"/>
      <c r="AH314" s="561"/>
      <c r="AI314" s="561"/>
      <c r="AJ314" s="561"/>
      <c r="AK314" s="561"/>
      <c r="AL314" s="561"/>
      <c r="AM314" s="561"/>
      <c r="AN314" s="561"/>
      <c r="AO314" s="561"/>
    </row>
    <row r="315" spans="2:41" ht="18.75" customHeight="1" thickBot="1">
      <c r="E315" s="288"/>
      <c r="X315" s="579"/>
      <c r="Y315" s="561"/>
      <c r="Z315" s="561"/>
      <c r="AA315" s="561"/>
      <c r="AB315" s="561"/>
      <c r="AC315" s="561"/>
      <c r="AD315" s="561"/>
      <c r="AE315" s="561"/>
      <c r="AF315" s="561"/>
      <c r="AG315" s="561"/>
      <c r="AH315" s="561"/>
      <c r="AI315" s="561"/>
      <c r="AJ315" s="561"/>
      <c r="AK315" s="561"/>
      <c r="AL315" s="561"/>
      <c r="AM315" s="561"/>
      <c r="AN315" s="561"/>
      <c r="AO315" s="561"/>
    </row>
    <row r="316" spans="2:41" ht="18.75" customHeight="1">
      <c r="B316" s="143"/>
      <c r="C316" s="144"/>
      <c r="D316" s="144"/>
      <c r="E316" s="144"/>
      <c r="F316" s="144"/>
      <c r="G316" s="144"/>
      <c r="H316" s="144"/>
      <c r="I316" s="144"/>
      <c r="J316" s="144"/>
      <c r="K316" s="144"/>
      <c r="L316" s="144"/>
      <c r="M316" s="144"/>
      <c r="N316" s="144"/>
      <c r="O316" s="144"/>
      <c r="P316" s="144"/>
      <c r="Q316" s="144"/>
      <c r="R316" s="144"/>
      <c r="S316" s="144"/>
      <c r="T316" s="145"/>
      <c r="W316" s="152"/>
      <c r="X316" s="662"/>
      <c r="Y316" s="663"/>
      <c r="Z316" s="663"/>
      <c r="AA316" s="663"/>
      <c r="AB316" s="663"/>
      <c r="AC316" s="663"/>
      <c r="AD316" s="663"/>
      <c r="AE316" s="663"/>
      <c r="AF316" s="663"/>
      <c r="AG316" s="663"/>
      <c r="AH316" s="663"/>
      <c r="AI316" s="663"/>
      <c r="AJ316" s="663"/>
      <c r="AK316" s="663"/>
      <c r="AL316" s="663"/>
      <c r="AM316" s="663"/>
      <c r="AN316" s="663"/>
      <c r="AO316" s="664"/>
    </row>
    <row r="317" spans="2:41" ht="18.75" customHeight="1">
      <c r="B317" s="146"/>
      <c r="C317" s="147"/>
      <c r="D317" s="147"/>
      <c r="E317" s="147"/>
      <c r="F317" s="147"/>
      <c r="G317" s="147"/>
      <c r="H317" s="147"/>
      <c r="I317" s="147"/>
      <c r="J317" s="147"/>
      <c r="K317" s="147"/>
      <c r="L317" s="147"/>
      <c r="M317" s="147"/>
      <c r="N317" s="147"/>
      <c r="O317" s="147"/>
      <c r="P317" s="147"/>
      <c r="Q317" s="147"/>
      <c r="R317" s="147"/>
      <c r="S317" s="147"/>
      <c r="T317" s="148"/>
      <c r="W317" s="153"/>
      <c r="X317" s="634"/>
      <c r="Y317" s="635"/>
      <c r="Z317" s="635"/>
      <c r="AA317" s="635"/>
      <c r="AB317" s="635"/>
      <c r="AC317" s="635"/>
      <c r="AD317" s="635"/>
      <c r="AE317" s="635"/>
      <c r="AF317" s="635"/>
      <c r="AG317" s="635"/>
      <c r="AH317" s="635"/>
      <c r="AI317" s="635"/>
      <c r="AJ317" s="635"/>
      <c r="AK317" s="635"/>
      <c r="AL317" s="635"/>
      <c r="AM317" s="635"/>
      <c r="AN317" s="635"/>
      <c r="AO317" s="636"/>
    </row>
    <row r="318" spans="2:41" ht="18.75" customHeight="1">
      <c r="B318" s="146"/>
      <c r="C318" s="147"/>
      <c r="D318" s="147"/>
      <c r="E318" s="147"/>
      <c r="F318" s="147"/>
      <c r="G318" s="147"/>
      <c r="H318" s="147"/>
      <c r="I318" s="147"/>
      <c r="J318" s="147"/>
      <c r="K318" s="147"/>
      <c r="L318" s="147"/>
      <c r="M318" s="147"/>
      <c r="N318" s="147"/>
      <c r="O318" s="147"/>
      <c r="P318" s="147"/>
      <c r="Q318" s="147"/>
      <c r="R318" s="147"/>
      <c r="S318" s="147"/>
      <c r="T318" s="148"/>
      <c r="W318" s="153"/>
      <c r="X318" s="634"/>
      <c r="Y318" s="635"/>
      <c r="Z318" s="635"/>
      <c r="AA318" s="635"/>
      <c r="AB318" s="635"/>
      <c r="AC318" s="635"/>
      <c r="AD318" s="635"/>
      <c r="AE318" s="635"/>
      <c r="AF318" s="635"/>
      <c r="AG318" s="635"/>
      <c r="AH318" s="635"/>
      <c r="AI318" s="635"/>
      <c r="AJ318" s="635"/>
      <c r="AK318" s="635"/>
      <c r="AL318" s="635"/>
      <c r="AM318" s="635"/>
      <c r="AN318" s="635"/>
      <c r="AO318" s="636"/>
    </row>
    <row r="319" spans="2:41" ht="18.75" customHeight="1">
      <c r="B319" s="146"/>
      <c r="C319" s="147"/>
      <c r="D319" s="147"/>
      <c r="E319" s="147"/>
      <c r="F319" s="147"/>
      <c r="G319" s="147"/>
      <c r="H319" s="147"/>
      <c r="I319" s="147"/>
      <c r="J319" s="147"/>
      <c r="K319" s="147"/>
      <c r="L319" s="147"/>
      <c r="M319" s="147"/>
      <c r="N319" s="147"/>
      <c r="O319" s="147"/>
      <c r="P319" s="147"/>
      <c r="Q319" s="147"/>
      <c r="R319" s="147"/>
      <c r="S319" s="147"/>
      <c r="T319" s="148"/>
      <c r="W319" s="153"/>
      <c r="X319" s="634"/>
      <c r="Y319" s="635"/>
      <c r="Z319" s="635"/>
      <c r="AA319" s="635"/>
      <c r="AB319" s="635"/>
      <c r="AC319" s="635"/>
      <c r="AD319" s="635"/>
      <c r="AE319" s="635"/>
      <c r="AF319" s="635"/>
      <c r="AG319" s="635"/>
      <c r="AH319" s="635"/>
      <c r="AI319" s="635"/>
      <c r="AJ319" s="635"/>
      <c r="AK319" s="635"/>
      <c r="AL319" s="635"/>
      <c r="AM319" s="635"/>
      <c r="AN319" s="635"/>
      <c r="AO319" s="636"/>
    </row>
    <row r="320" spans="2:41" ht="18.75" customHeight="1">
      <c r="B320" s="146"/>
      <c r="C320" s="147"/>
      <c r="D320" s="147"/>
      <c r="E320" s="147"/>
      <c r="F320" s="147"/>
      <c r="G320" s="147"/>
      <c r="H320" s="147"/>
      <c r="I320" s="147"/>
      <c r="J320" s="147"/>
      <c r="K320" s="147"/>
      <c r="L320" s="147"/>
      <c r="M320" s="147"/>
      <c r="N320" s="147"/>
      <c r="O320" s="147"/>
      <c r="P320" s="147"/>
      <c r="Q320" s="147"/>
      <c r="R320" s="147"/>
      <c r="S320" s="147"/>
      <c r="T320" s="148"/>
      <c r="W320" s="153"/>
      <c r="X320" s="634"/>
      <c r="Y320" s="635"/>
      <c r="Z320" s="635"/>
      <c r="AA320" s="635"/>
      <c r="AB320" s="635"/>
      <c r="AC320" s="635"/>
      <c r="AD320" s="635"/>
      <c r="AE320" s="635"/>
      <c r="AF320" s="635"/>
      <c r="AG320" s="635"/>
      <c r="AH320" s="635"/>
      <c r="AI320" s="635"/>
      <c r="AJ320" s="635"/>
      <c r="AK320" s="635"/>
      <c r="AL320" s="635"/>
      <c r="AM320" s="635"/>
      <c r="AN320" s="635"/>
      <c r="AO320" s="636"/>
    </row>
    <row r="321" spans="2:41" ht="18.75" customHeight="1">
      <c r="B321" s="146"/>
      <c r="C321" s="147"/>
      <c r="D321" s="147"/>
      <c r="E321" s="147"/>
      <c r="F321" s="147"/>
      <c r="G321" s="147"/>
      <c r="H321" s="147"/>
      <c r="I321" s="147"/>
      <c r="J321" s="147"/>
      <c r="K321" s="147"/>
      <c r="L321" s="147"/>
      <c r="M321" s="147"/>
      <c r="N321" s="147"/>
      <c r="O321" s="147"/>
      <c r="P321" s="147"/>
      <c r="Q321" s="147"/>
      <c r="R321" s="147"/>
      <c r="S321" s="147"/>
      <c r="T321" s="148"/>
      <c r="W321" s="153"/>
      <c r="X321" s="634"/>
      <c r="Y321" s="635"/>
      <c r="Z321" s="635"/>
      <c r="AA321" s="635"/>
      <c r="AB321" s="635"/>
      <c r="AC321" s="635"/>
      <c r="AD321" s="635"/>
      <c r="AE321" s="635"/>
      <c r="AF321" s="635"/>
      <c r="AG321" s="635"/>
      <c r="AH321" s="635"/>
      <c r="AI321" s="635"/>
      <c r="AJ321" s="635"/>
      <c r="AK321" s="635"/>
      <c r="AL321" s="635"/>
      <c r="AM321" s="635"/>
      <c r="AN321" s="635"/>
      <c r="AO321" s="636"/>
    </row>
    <row r="322" spans="2:41" ht="18.75" customHeight="1" thickBot="1">
      <c r="B322" s="149"/>
      <c r="C322" s="150"/>
      <c r="D322" s="150"/>
      <c r="E322" s="150"/>
      <c r="F322" s="150"/>
      <c r="G322" s="150"/>
      <c r="H322" s="150"/>
      <c r="I322" s="150"/>
      <c r="J322" s="150"/>
      <c r="K322" s="150"/>
      <c r="L322" s="150"/>
      <c r="M322" s="150"/>
      <c r="N322" s="150"/>
      <c r="O322" s="150"/>
      <c r="P322" s="150"/>
      <c r="Q322" s="150"/>
      <c r="R322" s="150"/>
      <c r="S322" s="150"/>
      <c r="T322" s="151"/>
      <c r="W322" s="154"/>
      <c r="X322" s="639"/>
      <c r="Y322" s="640"/>
      <c r="Z322" s="640"/>
      <c r="AA322" s="640"/>
      <c r="AB322" s="640"/>
      <c r="AC322" s="640"/>
      <c r="AD322" s="640"/>
      <c r="AE322" s="640"/>
      <c r="AF322" s="640"/>
      <c r="AG322" s="640"/>
      <c r="AH322" s="640"/>
      <c r="AI322" s="640"/>
      <c r="AJ322" s="640"/>
      <c r="AK322" s="640"/>
      <c r="AL322" s="640"/>
      <c r="AM322" s="640"/>
      <c r="AN322" s="640"/>
      <c r="AO322" s="641"/>
    </row>
    <row r="323" spans="2:41" ht="18.75" customHeight="1">
      <c r="B323" s="11" t="s">
        <v>513</v>
      </c>
      <c r="S323" s="632">
        <f>SUM(S277,1)</f>
        <v>8</v>
      </c>
      <c r="T323" s="633"/>
      <c r="W323" s="74" t="s">
        <v>96</v>
      </c>
      <c r="X323" s="76"/>
      <c r="Y323" s="77"/>
      <c r="Z323" s="77"/>
      <c r="AA323" s="75" t="s">
        <v>97</v>
      </c>
      <c r="AB323" s="78"/>
      <c r="AC323" s="74" t="s">
        <v>98</v>
      </c>
      <c r="AD323" s="77"/>
      <c r="AE323" s="77"/>
      <c r="AF323" s="77"/>
      <c r="AG323" s="77"/>
      <c r="AH323" s="77"/>
      <c r="AI323" s="77"/>
      <c r="AJ323" s="77"/>
      <c r="AK323" s="77"/>
      <c r="AL323" s="77"/>
      <c r="AM323" s="77"/>
      <c r="AN323" s="77"/>
      <c r="AO323" s="77"/>
    </row>
    <row r="324" spans="2:41" ht="18.75" customHeight="1" thickBot="1">
      <c r="B324" s="11" t="s">
        <v>512</v>
      </c>
      <c r="X324" s="579"/>
      <c r="Y324" s="561"/>
      <c r="Z324" s="561"/>
      <c r="AA324" s="561"/>
      <c r="AB324" s="561"/>
      <c r="AC324" s="561"/>
      <c r="AD324" s="561"/>
      <c r="AE324" s="561"/>
      <c r="AF324" s="561"/>
      <c r="AG324" s="561"/>
      <c r="AH324" s="561"/>
      <c r="AI324" s="561"/>
      <c r="AJ324" s="561"/>
      <c r="AK324" s="561"/>
      <c r="AL324" s="561"/>
      <c r="AM324" s="561"/>
      <c r="AN324" s="561"/>
      <c r="AO324" s="561"/>
    </row>
    <row r="325" spans="2:41" ht="18.75" customHeight="1" thickBot="1">
      <c r="B325" s="14" t="s">
        <v>38</v>
      </c>
      <c r="C325" s="15"/>
      <c r="D325" s="15"/>
      <c r="E325" s="15"/>
      <c r="F325" s="17" t="s">
        <v>277</v>
      </c>
      <c r="G325" s="15"/>
      <c r="H325" s="15"/>
      <c r="I325" s="15"/>
      <c r="J325" s="15"/>
      <c r="K325" s="15"/>
      <c r="L325" s="15"/>
      <c r="M325" s="15"/>
      <c r="N325" s="15"/>
      <c r="O325" s="15"/>
      <c r="P325" s="15"/>
      <c r="Q325" s="15"/>
      <c r="R325" s="15"/>
      <c r="S325" s="15"/>
      <c r="T325" s="18"/>
      <c r="X325" s="579"/>
      <c r="Y325" s="561"/>
      <c r="Z325" s="561"/>
      <c r="AA325" s="561"/>
      <c r="AB325" s="561"/>
      <c r="AC325" s="561"/>
      <c r="AD325" s="561"/>
      <c r="AE325" s="561"/>
      <c r="AF325" s="561"/>
      <c r="AG325" s="561"/>
      <c r="AH325" s="561"/>
      <c r="AI325" s="561"/>
      <c r="AJ325" s="561"/>
      <c r="AK325" s="561"/>
      <c r="AL325" s="561"/>
      <c r="AM325" s="561"/>
      <c r="AN325" s="561"/>
      <c r="AO325" s="561"/>
    </row>
    <row r="326" spans="2:41" ht="18.75" customHeight="1">
      <c r="B326" s="107" t="s">
        <v>548</v>
      </c>
      <c r="C326" s="56"/>
      <c r="D326" s="56"/>
      <c r="E326" s="108"/>
      <c r="F326" s="613" t="str">
        <f>IF(OR(F334="",F327="",F331=""),"",SUM(F327:J334))</f>
        <v/>
      </c>
      <c r="G326" s="614"/>
      <c r="H326" s="614"/>
      <c r="I326" s="614"/>
      <c r="J326" s="615"/>
      <c r="K326" s="169"/>
      <c r="L326" s="56"/>
      <c r="M326" s="56"/>
      <c r="N326" s="56"/>
      <c r="O326" s="56"/>
      <c r="P326" s="56"/>
      <c r="Q326" s="56"/>
      <c r="R326" s="56"/>
      <c r="S326" s="56"/>
      <c r="T326" s="109"/>
      <c r="X326" s="637" t="s">
        <v>833</v>
      </c>
      <c r="Y326" s="638"/>
      <c r="Z326" s="638"/>
      <c r="AA326" s="638"/>
      <c r="AB326" s="638"/>
      <c r="AC326" s="638"/>
      <c r="AD326" s="638"/>
      <c r="AE326" s="638"/>
      <c r="AF326" s="638"/>
      <c r="AG326" s="638"/>
      <c r="AH326" s="638"/>
      <c r="AI326" s="638"/>
      <c r="AJ326" s="638"/>
      <c r="AK326" s="638"/>
      <c r="AL326" s="638"/>
      <c r="AM326" s="638"/>
      <c r="AN326" s="638"/>
      <c r="AO326" s="638"/>
    </row>
    <row r="327" spans="2:41" ht="18.75" customHeight="1">
      <c r="B327" s="130"/>
      <c r="C327" s="110"/>
      <c r="D327" s="110"/>
      <c r="E327" s="129" t="s">
        <v>464</v>
      </c>
      <c r="F327" s="585"/>
      <c r="G327" s="586"/>
      <c r="H327" s="586"/>
      <c r="I327" s="586"/>
      <c r="J327" s="587"/>
      <c r="K327" s="97" t="s">
        <v>128</v>
      </c>
      <c r="L327" s="97"/>
      <c r="M327" s="97"/>
      <c r="N327" s="97"/>
      <c r="O327" s="97"/>
      <c r="P327" s="97"/>
      <c r="Q327" s="97"/>
      <c r="R327" s="97"/>
      <c r="S327" s="97"/>
      <c r="T327" s="114"/>
      <c r="W327" s="13" t="s">
        <v>49</v>
      </c>
      <c r="X327" s="579" t="s">
        <v>471</v>
      </c>
      <c r="Y327" s="561"/>
      <c r="Z327" s="561"/>
      <c r="AA327" s="561"/>
      <c r="AB327" s="561"/>
      <c r="AC327" s="561"/>
      <c r="AD327" s="561"/>
      <c r="AE327" s="561"/>
      <c r="AF327" s="561"/>
      <c r="AG327" s="561"/>
      <c r="AH327" s="561"/>
      <c r="AI327" s="561"/>
      <c r="AJ327" s="561"/>
      <c r="AK327" s="561"/>
      <c r="AL327" s="561"/>
      <c r="AM327" s="561"/>
      <c r="AN327" s="561"/>
      <c r="AO327" s="561"/>
    </row>
    <row r="328" spans="2:41" ht="18.75" customHeight="1">
      <c r="B328" s="601" t="s">
        <v>465</v>
      </c>
      <c r="C328" s="554"/>
      <c r="D328" s="554"/>
      <c r="E328" s="555"/>
      <c r="F328" s="588"/>
      <c r="G328" s="589"/>
      <c r="H328" s="589"/>
      <c r="I328" s="589"/>
      <c r="J328" s="590"/>
      <c r="K328" s="54" t="s">
        <v>128</v>
      </c>
      <c r="L328" s="54"/>
      <c r="M328" s="54"/>
      <c r="N328" s="54"/>
      <c r="O328" s="54"/>
      <c r="P328" s="54"/>
      <c r="Q328" s="54"/>
      <c r="R328" s="54"/>
      <c r="S328" s="54"/>
      <c r="T328" s="59"/>
      <c r="W328" s="13" t="s">
        <v>49</v>
      </c>
      <c r="X328" s="579" t="s">
        <v>470</v>
      </c>
      <c r="Y328" s="561"/>
      <c r="Z328" s="561"/>
      <c r="AA328" s="561"/>
      <c r="AB328" s="561"/>
      <c r="AC328" s="561"/>
      <c r="AD328" s="561"/>
      <c r="AE328" s="561"/>
      <c r="AF328" s="561"/>
      <c r="AG328" s="561"/>
      <c r="AH328" s="561"/>
      <c r="AI328" s="561"/>
      <c r="AJ328" s="561"/>
      <c r="AK328" s="561"/>
      <c r="AL328" s="561"/>
      <c r="AM328" s="561"/>
      <c r="AN328" s="561"/>
      <c r="AO328" s="561"/>
    </row>
    <row r="329" spans="2:41" ht="18.75" customHeight="1">
      <c r="B329" s="33"/>
      <c r="C329" s="34"/>
      <c r="D329" s="34"/>
      <c r="E329" s="112" t="s">
        <v>466</v>
      </c>
      <c r="F329" s="588"/>
      <c r="G329" s="589"/>
      <c r="H329" s="589"/>
      <c r="I329" s="589"/>
      <c r="J329" s="590"/>
      <c r="K329" s="54" t="s">
        <v>128</v>
      </c>
      <c r="L329" s="54"/>
      <c r="M329" s="54"/>
      <c r="N329" s="54"/>
      <c r="O329" s="54"/>
      <c r="P329" s="54"/>
      <c r="Q329" s="54"/>
      <c r="R329" s="54"/>
      <c r="S329" s="54"/>
      <c r="T329" s="59"/>
      <c r="W329" s="13" t="s">
        <v>49</v>
      </c>
      <c r="X329" s="579" t="s">
        <v>729</v>
      </c>
      <c r="Y329" s="561"/>
      <c r="Z329" s="561"/>
      <c r="AA329" s="561"/>
      <c r="AB329" s="561"/>
      <c r="AC329" s="561"/>
      <c r="AD329" s="561"/>
      <c r="AE329" s="561"/>
      <c r="AF329" s="561"/>
      <c r="AG329" s="561"/>
      <c r="AH329" s="561"/>
      <c r="AI329" s="561"/>
      <c r="AJ329" s="561"/>
      <c r="AK329" s="561"/>
      <c r="AL329" s="561"/>
      <c r="AM329" s="561"/>
      <c r="AN329" s="561"/>
      <c r="AO329" s="561"/>
    </row>
    <row r="330" spans="2:41" ht="18.75" customHeight="1">
      <c r="B330" s="33"/>
      <c r="C330" s="34"/>
      <c r="D330" s="34"/>
      <c r="E330" s="112" t="s">
        <v>467</v>
      </c>
      <c r="F330" s="588"/>
      <c r="G330" s="589"/>
      <c r="H330" s="589"/>
      <c r="I330" s="589"/>
      <c r="J330" s="590"/>
      <c r="K330" s="54" t="s">
        <v>128</v>
      </c>
      <c r="L330" s="54"/>
      <c r="M330" s="54"/>
      <c r="N330" s="54"/>
      <c r="O330" s="54"/>
      <c r="P330" s="54"/>
      <c r="Q330" s="54"/>
      <c r="R330" s="54"/>
      <c r="S330" s="54"/>
      <c r="T330" s="59"/>
      <c r="W330" s="13" t="s">
        <v>49</v>
      </c>
      <c r="X330" s="579" t="s">
        <v>730</v>
      </c>
      <c r="Y330" s="561"/>
      <c r="Z330" s="561"/>
      <c r="AA330" s="561"/>
      <c r="AB330" s="561"/>
      <c r="AC330" s="561"/>
      <c r="AD330" s="561"/>
      <c r="AE330" s="561"/>
      <c r="AF330" s="561"/>
      <c r="AG330" s="561"/>
      <c r="AH330" s="561"/>
      <c r="AI330" s="561"/>
      <c r="AJ330" s="561"/>
      <c r="AK330" s="561"/>
      <c r="AL330" s="561"/>
      <c r="AM330" s="561"/>
      <c r="AN330" s="561"/>
      <c r="AO330" s="561"/>
    </row>
    <row r="331" spans="2:41" ht="18.75" customHeight="1">
      <c r="B331" s="33"/>
      <c r="C331" s="34"/>
      <c r="D331" s="34"/>
      <c r="E331" s="112" t="s">
        <v>468</v>
      </c>
      <c r="F331" s="588"/>
      <c r="G331" s="589"/>
      <c r="H331" s="589"/>
      <c r="I331" s="589"/>
      <c r="J331" s="590"/>
      <c r="K331" s="54" t="s">
        <v>128</v>
      </c>
      <c r="L331" s="54"/>
      <c r="M331" s="54"/>
      <c r="N331" s="54"/>
      <c r="O331" s="54"/>
      <c r="P331" s="54"/>
      <c r="Q331" s="54"/>
      <c r="R331" s="54"/>
      <c r="S331" s="54"/>
      <c r="T331" s="59"/>
      <c r="W331" s="13" t="s">
        <v>49</v>
      </c>
      <c r="X331" s="579" t="s">
        <v>731</v>
      </c>
      <c r="Y331" s="561"/>
      <c r="Z331" s="561"/>
      <c r="AA331" s="561"/>
      <c r="AB331" s="561"/>
      <c r="AC331" s="561"/>
      <c r="AD331" s="561"/>
      <c r="AE331" s="561"/>
      <c r="AF331" s="561"/>
      <c r="AG331" s="561"/>
      <c r="AH331" s="561"/>
      <c r="AI331" s="561"/>
      <c r="AJ331" s="561"/>
      <c r="AK331" s="561"/>
      <c r="AL331" s="561"/>
      <c r="AM331" s="561"/>
      <c r="AN331" s="561"/>
      <c r="AO331" s="561"/>
    </row>
    <row r="332" spans="2:41" ht="18.75" customHeight="1">
      <c r="B332" s="601" t="s">
        <v>727</v>
      </c>
      <c r="C332" s="554"/>
      <c r="D332" s="554"/>
      <c r="E332" s="555"/>
      <c r="F332" s="588"/>
      <c r="G332" s="589"/>
      <c r="H332" s="589"/>
      <c r="I332" s="589"/>
      <c r="J332" s="590"/>
      <c r="K332" s="54" t="s">
        <v>128</v>
      </c>
      <c r="L332" s="54"/>
      <c r="M332" s="54"/>
      <c r="N332" s="54"/>
      <c r="O332" s="54"/>
      <c r="P332" s="54"/>
      <c r="Q332" s="54"/>
      <c r="R332" s="54"/>
      <c r="S332" s="54"/>
      <c r="T332" s="59"/>
      <c r="W332" s="13" t="s">
        <v>49</v>
      </c>
      <c r="X332" s="579" t="s">
        <v>728</v>
      </c>
      <c r="Y332" s="561"/>
      <c r="Z332" s="561"/>
      <c r="AA332" s="561"/>
      <c r="AB332" s="561"/>
      <c r="AC332" s="561"/>
      <c r="AD332" s="561"/>
      <c r="AE332" s="561"/>
      <c r="AF332" s="561"/>
      <c r="AG332" s="561"/>
      <c r="AH332" s="561"/>
      <c r="AI332" s="561"/>
      <c r="AJ332" s="561"/>
      <c r="AK332" s="561"/>
      <c r="AL332" s="561"/>
      <c r="AM332" s="561"/>
      <c r="AN332" s="561"/>
      <c r="AO332" s="561"/>
    </row>
    <row r="333" spans="2:41" ht="18.75" customHeight="1">
      <c r="B333" s="33"/>
      <c r="C333" s="34"/>
      <c r="D333" s="34"/>
      <c r="E333" s="112" t="s">
        <v>259</v>
      </c>
      <c r="F333" s="591"/>
      <c r="G333" s="586"/>
      <c r="H333" s="586"/>
      <c r="I333" s="586"/>
      <c r="J333" s="587"/>
      <c r="K333" s="53" t="s">
        <v>128</v>
      </c>
      <c r="L333" s="53"/>
      <c r="M333" s="477" t="s">
        <v>175</v>
      </c>
      <c r="N333" s="592"/>
      <c r="O333" s="593"/>
      <c r="P333" s="593"/>
      <c r="Q333" s="593"/>
      <c r="R333" s="593"/>
      <c r="S333" s="593"/>
      <c r="T333" s="594"/>
      <c r="W333" s="13" t="s">
        <v>159</v>
      </c>
      <c r="X333" s="580" t="s">
        <v>469</v>
      </c>
      <c r="Y333" s="581"/>
      <c r="Z333" s="581"/>
      <c r="AA333" s="581"/>
      <c r="AB333" s="581"/>
      <c r="AC333" s="581"/>
      <c r="AD333" s="581"/>
      <c r="AE333" s="581"/>
      <c r="AF333" s="581"/>
      <c r="AG333" s="581"/>
      <c r="AH333" s="581"/>
      <c r="AI333" s="581"/>
      <c r="AJ333" s="581"/>
      <c r="AK333" s="581"/>
      <c r="AL333" s="581"/>
      <c r="AM333" s="581"/>
      <c r="AN333" s="581"/>
      <c r="AO333" s="581"/>
    </row>
    <row r="334" spans="2:41" ht="18.75" customHeight="1">
      <c r="B334" s="46"/>
      <c r="C334" s="47"/>
      <c r="D334" s="47"/>
      <c r="E334" s="113" t="s">
        <v>260</v>
      </c>
      <c r="F334" s="595"/>
      <c r="G334" s="596"/>
      <c r="H334" s="596"/>
      <c r="I334" s="596"/>
      <c r="J334" s="597"/>
      <c r="K334" s="51" t="s">
        <v>128</v>
      </c>
      <c r="L334" s="51"/>
      <c r="M334" s="479" t="s">
        <v>175</v>
      </c>
      <c r="N334" s="598"/>
      <c r="O334" s="599"/>
      <c r="P334" s="599"/>
      <c r="Q334" s="599"/>
      <c r="R334" s="599"/>
      <c r="S334" s="599"/>
      <c r="T334" s="600"/>
      <c r="W334" s="13" t="s">
        <v>159</v>
      </c>
      <c r="X334" s="580" t="s">
        <v>469</v>
      </c>
      <c r="Y334" s="581"/>
      <c r="Z334" s="581"/>
      <c r="AA334" s="581"/>
      <c r="AB334" s="581"/>
      <c r="AC334" s="581"/>
      <c r="AD334" s="581"/>
      <c r="AE334" s="581"/>
      <c r="AF334" s="581"/>
      <c r="AG334" s="581"/>
      <c r="AH334" s="581"/>
      <c r="AI334" s="581"/>
      <c r="AJ334" s="581"/>
      <c r="AK334" s="581"/>
      <c r="AL334" s="581"/>
      <c r="AM334" s="581"/>
      <c r="AN334" s="581"/>
      <c r="AO334" s="581"/>
    </row>
    <row r="335" spans="2:41" ht="18.75" customHeight="1">
      <c r="B335" s="227" t="s">
        <v>549</v>
      </c>
      <c r="C335" s="97"/>
      <c r="D335" s="97"/>
      <c r="E335" s="228"/>
      <c r="F335" s="607" t="str">
        <f>IF(OR(F338="",F336=""),"",SUM(F336:J338))</f>
        <v/>
      </c>
      <c r="G335" s="608"/>
      <c r="H335" s="608"/>
      <c r="I335" s="608"/>
      <c r="J335" s="609"/>
      <c r="K335" s="229"/>
      <c r="L335" s="97"/>
      <c r="M335" s="97"/>
      <c r="N335" s="97"/>
      <c r="O335" s="97"/>
      <c r="P335" s="97"/>
      <c r="Q335" s="97"/>
      <c r="R335" s="97"/>
      <c r="S335" s="97"/>
      <c r="T335" s="114"/>
      <c r="X335" s="579"/>
      <c r="Y335" s="561"/>
      <c r="Z335" s="561"/>
      <c r="AA335" s="561"/>
      <c r="AB335" s="561"/>
      <c r="AC335" s="561"/>
      <c r="AD335" s="561"/>
      <c r="AE335" s="561"/>
      <c r="AF335" s="561"/>
      <c r="AG335" s="561"/>
      <c r="AH335" s="561"/>
      <c r="AI335" s="561"/>
      <c r="AJ335" s="561"/>
      <c r="AK335" s="561"/>
      <c r="AL335" s="561"/>
      <c r="AM335" s="561"/>
      <c r="AN335" s="561"/>
      <c r="AO335" s="561"/>
    </row>
    <row r="336" spans="2:41" ht="18.75" customHeight="1">
      <c r="B336" s="130"/>
      <c r="E336" s="129" t="s">
        <v>472</v>
      </c>
      <c r="F336" s="606"/>
      <c r="G336" s="589"/>
      <c r="H336" s="589"/>
      <c r="I336" s="589"/>
      <c r="J336" s="590"/>
      <c r="K336" s="161" t="s">
        <v>128</v>
      </c>
      <c r="L336" s="54"/>
      <c r="M336" s="54"/>
      <c r="N336" s="54"/>
      <c r="O336" s="54"/>
      <c r="P336" s="54"/>
      <c r="Q336" s="54"/>
      <c r="R336" s="54"/>
      <c r="S336" s="54"/>
      <c r="T336" s="59"/>
      <c r="W336" s="13" t="s">
        <v>159</v>
      </c>
      <c r="X336" s="579" t="s">
        <v>473</v>
      </c>
      <c r="Y336" s="561"/>
      <c r="Z336" s="561"/>
      <c r="AA336" s="561"/>
      <c r="AB336" s="561"/>
      <c r="AC336" s="561"/>
      <c r="AD336" s="561"/>
      <c r="AE336" s="561"/>
      <c r="AF336" s="561"/>
      <c r="AG336" s="561"/>
      <c r="AH336" s="561"/>
      <c r="AI336" s="561"/>
      <c r="AJ336" s="561"/>
      <c r="AK336" s="561"/>
      <c r="AL336" s="561"/>
      <c r="AM336" s="561"/>
      <c r="AN336" s="561"/>
      <c r="AO336" s="561"/>
    </row>
    <row r="337" spans="2:41" ht="18.75" customHeight="1">
      <c r="B337" s="33"/>
      <c r="C337" s="34"/>
      <c r="D337" s="34"/>
      <c r="E337" s="112" t="s">
        <v>348</v>
      </c>
      <c r="F337" s="591"/>
      <c r="G337" s="586"/>
      <c r="H337" s="586"/>
      <c r="I337" s="586"/>
      <c r="J337" s="587"/>
      <c r="K337" s="53" t="s">
        <v>128</v>
      </c>
      <c r="L337" s="53"/>
      <c r="M337" s="477" t="s">
        <v>175</v>
      </c>
      <c r="N337" s="592"/>
      <c r="O337" s="593"/>
      <c r="P337" s="593"/>
      <c r="Q337" s="593"/>
      <c r="R337" s="593"/>
      <c r="S337" s="593"/>
      <c r="T337" s="594"/>
      <c r="W337" s="13" t="s">
        <v>159</v>
      </c>
      <c r="X337" s="580" t="s">
        <v>474</v>
      </c>
      <c r="Y337" s="581"/>
      <c r="Z337" s="581"/>
      <c r="AA337" s="581"/>
      <c r="AB337" s="581"/>
      <c r="AC337" s="581"/>
      <c r="AD337" s="581"/>
      <c r="AE337" s="581"/>
      <c r="AF337" s="581"/>
      <c r="AG337" s="581"/>
      <c r="AH337" s="581"/>
      <c r="AI337" s="581"/>
      <c r="AJ337" s="581"/>
      <c r="AK337" s="581"/>
      <c r="AL337" s="581"/>
      <c r="AM337" s="581"/>
      <c r="AN337" s="581"/>
      <c r="AO337" s="581"/>
    </row>
    <row r="338" spans="2:41" ht="18.75" customHeight="1">
      <c r="B338" s="46"/>
      <c r="C338" s="47"/>
      <c r="D338" s="47"/>
      <c r="E338" s="113" t="s">
        <v>349</v>
      </c>
      <c r="F338" s="595"/>
      <c r="G338" s="596"/>
      <c r="H338" s="596"/>
      <c r="I338" s="596"/>
      <c r="J338" s="597"/>
      <c r="K338" s="51" t="s">
        <v>128</v>
      </c>
      <c r="L338" s="51"/>
      <c r="M338" s="479" t="s">
        <v>175</v>
      </c>
      <c r="N338" s="598"/>
      <c r="O338" s="599"/>
      <c r="P338" s="599"/>
      <c r="Q338" s="599"/>
      <c r="R338" s="599"/>
      <c r="S338" s="599"/>
      <c r="T338" s="600"/>
      <c r="W338" s="13" t="s">
        <v>159</v>
      </c>
      <c r="X338" s="580" t="s">
        <v>474</v>
      </c>
      <c r="Y338" s="581"/>
      <c r="Z338" s="581"/>
      <c r="AA338" s="581"/>
      <c r="AB338" s="581"/>
      <c r="AC338" s="581"/>
      <c r="AD338" s="581"/>
      <c r="AE338" s="581"/>
      <c r="AF338" s="581"/>
      <c r="AG338" s="581"/>
      <c r="AH338" s="581"/>
      <c r="AI338" s="581"/>
      <c r="AJ338" s="581"/>
      <c r="AK338" s="581"/>
      <c r="AL338" s="581"/>
      <c r="AM338" s="581"/>
      <c r="AN338" s="581"/>
      <c r="AO338" s="581"/>
    </row>
    <row r="339" spans="2:41" ht="18.75" customHeight="1">
      <c r="B339" s="115" t="s">
        <v>550</v>
      </c>
      <c r="C339" s="53"/>
      <c r="D339" s="53"/>
      <c r="E339" s="116"/>
      <c r="F339" s="582" t="str">
        <f>IF(OR(F344="",F341=""),"",SUM(F340:J344))</f>
        <v/>
      </c>
      <c r="G339" s="583"/>
      <c r="H339" s="583"/>
      <c r="I339" s="583"/>
      <c r="J339" s="584"/>
      <c r="K339" s="134"/>
      <c r="L339" s="53"/>
      <c r="M339" s="53"/>
      <c r="N339" s="53"/>
      <c r="O339" s="53"/>
      <c r="P339" s="53"/>
      <c r="Q339" s="53"/>
      <c r="R339" s="53"/>
      <c r="S339" s="53"/>
      <c r="T339" s="58"/>
      <c r="X339" s="579"/>
      <c r="Y339" s="561"/>
      <c r="Z339" s="561"/>
      <c r="AA339" s="561"/>
      <c r="AB339" s="561"/>
      <c r="AC339" s="561"/>
      <c r="AD339" s="561"/>
      <c r="AE339" s="561"/>
      <c r="AF339" s="561"/>
      <c r="AG339" s="561"/>
      <c r="AH339" s="561"/>
      <c r="AI339" s="561"/>
      <c r="AJ339" s="561"/>
      <c r="AK339" s="561"/>
      <c r="AL339" s="561"/>
      <c r="AM339" s="561"/>
      <c r="AN339" s="561"/>
      <c r="AO339" s="561"/>
    </row>
    <row r="340" spans="2:41" ht="18.75" customHeight="1">
      <c r="B340" s="130"/>
      <c r="C340" s="110"/>
      <c r="D340" s="110"/>
      <c r="E340" s="129" t="s">
        <v>475</v>
      </c>
      <c r="F340" s="585"/>
      <c r="G340" s="586"/>
      <c r="H340" s="586"/>
      <c r="I340" s="586"/>
      <c r="J340" s="587"/>
      <c r="K340" s="97" t="s">
        <v>128</v>
      </c>
      <c r="L340" s="97"/>
      <c r="M340" s="97"/>
      <c r="N340" s="97"/>
      <c r="O340" s="97"/>
      <c r="P340" s="97"/>
      <c r="Q340" s="97"/>
      <c r="R340" s="97"/>
      <c r="S340" s="97"/>
      <c r="T340" s="114"/>
      <c r="W340" s="13" t="s">
        <v>159</v>
      </c>
      <c r="X340" s="579" t="s">
        <v>479</v>
      </c>
      <c r="Y340" s="561"/>
      <c r="Z340" s="561"/>
      <c r="AA340" s="561"/>
      <c r="AB340" s="561"/>
      <c r="AC340" s="561"/>
      <c r="AD340" s="561"/>
      <c r="AE340" s="561"/>
      <c r="AF340" s="561"/>
      <c r="AG340" s="561"/>
      <c r="AH340" s="561"/>
      <c r="AI340" s="561"/>
      <c r="AJ340" s="561"/>
      <c r="AK340" s="561"/>
      <c r="AL340" s="561"/>
      <c r="AM340" s="561"/>
      <c r="AN340" s="561"/>
      <c r="AO340" s="561"/>
    </row>
    <row r="341" spans="2:41" ht="18.75" customHeight="1">
      <c r="B341" s="601" t="s">
        <v>476</v>
      </c>
      <c r="C341" s="554"/>
      <c r="D341" s="554"/>
      <c r="E341" s="555"/>
      <c r="F341" s="588"/>
      <c r="G341" s="589"/>
      <c r="H341" s="589"/>
      <c r="I341" s="589"/>
      <c r="J341" s="590"/>
      <c r="K341" s="54" t="s">
        <v>128</v>
      </c>
      <c r="L341" s="54"/>
      <c r="M341" s="54"/>
      <c r="N341" s="54"/>
      <c r="O341" s="54"/>
      <c r="P341" s="54"/>
      <c r="Q341" s="54"/>
      <c r="R341" s="54"/>
      <c r="S341" s="54"/>
      <c r="T341" s="59"/>
      <c r="W341" s="13" t="s">
        <v>159</v>
      </c>
      <c r="X341" s="579" t="s">
        <v>478</v>
      </c>
      <c r="Y341" s="561"/>
      <c r="Z341" s="561"/>
      <c r="AA341" s="561"/>
      <c r="AB341" s="561"/>
      <c r="AC341" s="561"/>
      <c r="AD341" s="561"/>
      <c r="AE341" s="561"/>
      <c r="AF341" s="561"/>
      <c r="AG341" s="561"/>
      <c r="AH341" s="561"/>
      <c r="AI341" s="561"/>
      <c r="AJ341" s="561"/>
      <c r="AK341" s="561"/>
      <c r="AL341" s="561"/>
      <c r="AM341" s="561"/>
      <c r="AN341" s="561"/>
      <c r="AO341" s="561"/>
    </row>
    <row r="342" spans="2:41" ht="18.75" customHeight="1">
      <c r="B342" s="33"/>
      <c r="C342" s="34"/>
      <c r="D342" s="34"/>
      <c r="E342" s="112" t="s">
        <v>477</v>
      </c>
      <c r="F342" s="588"/>
      <c r="G342" s="589"/>
      <c r="H342" s="589"/>
      <c r="I342" s="589"/>
      <c r="J342" s="590"/>
      <c r="K342" s="54" t="s">
        <v>128</v>
      </c>
      <c r="L342" s="54"/>
      <c r="M342" s="54"/>
      <c r="N342" s="54"/>
      <c r="O342" s="54"/>
      <c r="P342" s="54"/>
      <c r="Q342" s="54"/>
      <c r="R342" s="54"/>
      <c r="S342" s="54"/>
      <c r="T342" s="59"/>
      <c r="W342" s="13" t="s">
        <v>159</v>
      </c>
      <c r="X342" s="579" t="s">
        <v>480</v>
      </c>
      <c r="Y342" s="561"/>
      <c r="Z342" s="561"/>
      <c r="AA342" s="561"/>
      <c r="AB342" s="561"/>
      <c r="AC342" s="561"/>
      <c r="AD342" s="561"/>
      <c r="AE342" s="561"/>
      <c r="AF342" s="561"/>
      <c r="AG342" s="561"/>
      <c r="AH342" s="561"/>
      <c r="AI342" s="561"/>
      <c r="AJ342" s="561"/>
      <c r="AK342" s="561"/>
      <c r="AL342" s="561"/>
      <c r="AM342" s="561"/>
      <c r="AN342" s="561"/>
      <c r="AO342" s="561"/>
    </row>
    <row r="343" spans="2:41" ht="18.75" customHeight="1">
      <c r="B343" s="33"/>
      <c r="C343" s="34"/>
      <c r="D343" s="34"/>
      <c r="E343" s="112" t="s">
        <v>269</v>
      </c>
      <c r="F343" s="591"/>
      <c r="G343" s="586"/>
      <c r="H343" s="586"/>
      <c r="I343" s="586"/>
      <c r="J343" s="587"/>
      <c r="K343" s="53" t="s">
        <v>128</v>
      </c>
      <c r="L343" s="53"/>
      <c r="M343" s="477" t="s">
        <v>175</v>
      </c>
      <c r="N343" s="592"/>
      <c r="O343" s="593"/>
      <c r="P343" s="593"/>
      <c r="Q343" s="593"/>
      <c r="R343" s="593"/>
      <c r="S343" s="593"/>
      <c r="T343" s="594"/>
      <c r="W343" s="13" t="s">
        <v>159</v>
      </c>
      <c r="X343" s="580" t="s">
        <v>481</v>
      </c>
      <c r="Y343" s="581"/>
      <c r="Z343" s="581"/>
      <c r="AA343" s="581"/>
      <c r="AB343" s="581"/>
      <c r="AC343" s="581"/>
      <c r="AD343" s="581"/>
      <c r="AE343" s="581"/>
      <c r="AF343" s="581"/>
      <c r="AG343" s="581"/>
      <c r="AH343" s="581"/>
      <c r="AI343" s="581"/>
      <c r="AJ343" s="581"/>
      <c r="AK343" s="581"/>
      <c r="AL343" s="581"/>
      <c r="AM343" s="581"/>
      <c r="AN343" s="581"/>
      <c r="AO343" s="581"/>
    </row>
    <row r="344" spans="2:41" ht="18.75" customHeight="1">
      <c r="B344" s="46"/>
      <c r="C344" s="47"/>
      <c r="D344" s="47"/>
      <c r="E344" s="113" t="s">
        <v>270</v>
      </c>
      <c r="F344" s="595"/>
      <c r="G344" s="596"/>
      <c r="H344" s="596"/>
      <c r="I344" s="596"/>
      <c r="J344" s="597"/>
      <c r="K344" s="51" t="s">
        <v>128</v>
      </c>
      <c r="L344" s="51"/>
      <c r="M344" s="479" t="s">
        <v>175</v>
      </c>
      <c r="N344" s="598"/>
      <c r="O344" s="599"/>
      <c r="P344" s="599"/>
      <c r="Q344" s="599"/>
      <c r="R344" s="599"/>
      <c r="S344" s="599"/>
      <c r="T344" s="600"/>
      <c r="W344" s="13" t="s">
        <v>159</v>
      </c>
      <c r="X344" s="580" t="s">
        <v>481</v>
      </c>
      <c r="Y344" s="581"/>
      <c r="Z344" s="581"/>
      <c r="AA344" s="581"/>
      <c r="AB344" s="581"/>
      <c r="AC344" s="581"/>
      <c r="AD344" s="581"/>
      <c r="AE344" s="581"/>
      <c r="AF344" s="581"/>
      <c r="AG344" s="581"/>
      <c r="AH344" s="581"/>
      <c r="AI344" s="581"/>
      <c r="AJ344" s="581"/>
      <c r="AK344" s="581"/>
      <c r="AL344" s="581"/>
      <c r="AM344" s="581"/>
      <c r="AN344" s="581"/>
      <c r="AO344" s="581"/>
    </row>
    <row r="345" spans="2:41" ht="18.75" customHeight="1">
      <c r="B345" s="115" t="s">
        <v>551</v>
      </c>
      <c r="C345" s="53"/>
      <c r="D345" s="53"/>
      <c r="E345" s="116"/>
      <c r="F345" s="582" t="str">
        <f>IF(OR(F350="",F347=""),"",SUM(F346:J350))</f>
        <v/>
      </c>
      <c r="G345" s="583"/>
      <c r="H345" s="583"/>
      <c r="I345" s="583"/>
      <c r="J345" s="584"/>
      <c r="K345" s="134"/>
      <c r="L345" s="53"/>
      <c r="M345" s="53"/>
      <c r="N345" s="53"/>
      <c r="O345" s="53"/>
      <c r="P345" s="53"/>
      <c r="Q345" s="53"/>
      <c r="R345" s="53"/>
      <c r="S345" s="53"/>
      <c r="T345" s="58"/>
      <c r="X345" s="579"/>
      <c r="Y345" s="561"/>
      <c r="Z345" s="561"/>
      <c r="AA345" s="561"/>
      <c r="AB345" s="561"/>
      <c r="AC345" s="561"/>
      <c r="AD345" s="561"/>
      <c r="AE345" s="561"/>
      <c r="AF345" s="561"/>
      <c r="AG345" s="561"/>
      <c r="AH345" s="561"/>
      <c r="AI345" s="561"/>
      <c r="AJ345" s="561"/>
      <c r="AK345" s="561"/>
      <c r="AL345" s="561"/>
      <c r="AM345" s="561"/>
      <c r="AN345" s="561"/>
      <c r="AO345" s="561"/>
    </row>
    <row r="346" spans="2:41" ht="18.75" customHeight="1">
      <c r="B346" s="130"/>
      <c r="C346" s="110"/>
      <c r="D346" s="110"/>
      <c r="E346" s="129" t="s">
        <v>482</v>
      </c>
      <c r="F346" s="585"/>
      <c r="G346" s="586"/>
      <c r="H346" s="586"/>
      <c r="I346" s="586"/>
      <c r="J346" s="587"/>
      <c r="K346" s="97" t="s">
        <v>128</v>
      </c>
      <c r="L346" s="97"/>
      <c r="M346" s="97"/>
      <c r="N346" s="97"/>
      <c r="O346" s="97"/>
      <c r="P346" s="97"/>
      <c r="Q346" s="97"/>
      <c r="R346" s="97"/>
      <c r="S346" s="97"/>
      <c r="T346" s="114"/>
      <c r="W346" s="13" t="s">
        <v>159</v>
      </c>
      <c r="X346" s="579" t="s">
        <v>841</v>
      </c>
      <c r="Y346" s="561"/>
      <c r="Z346" s="561"/>
      <c r="AA346" s="561"/>
      <c r="AB346" s="561"/>
      <c r="AC346" s="561"/>
      <c r="AD346" s="561"/>
      <c r="AE346" s="561"/>
      <c r="AF346" s="561"/>
      <c r="AG346" s="561"/>
      <c r="AH346" s="561"/>
      <c r="AI346" s="561"/>
      <c r="AJ346" s="561"/>
      <c r="AK346" s="561"/>
      <c r="AL346" s="561"/>
      <c r="AM346" s="561"/>
      <c r="AN346" s="561"/>
      <c r="AO346" s="561"/>
    </row>
    <row r="347" spans="2:41" ht="18.75" customHeight="1">
      <c r="B347" s="33"/>
      <c r="E347" s="112" t="s">
        <v>483</v>
      </c>
      <c r="F347" s="588"/>
      <c r="G347" s="589"/>
      <c r="H347" s="589"/>
      <c r="I347" s="589"/>
      <c r="J347" s="590"/>
      <c r="K347" s="54" t="s">
        <v>128</v>
      </c>
      <c r="L347" s="54"/>
      <c r="M347" s="54"/>
      <c r="N347" s="54"/>
      <c r="O347" s="54"/>
      <c r="P347" s="54"/>
      <c r="Q347" s="54"/>
      <c r="R347" s="54"/>
      <c r="S347" s="54"/>
      <c r="T347" s="59"/>
      <c r="W347" s="13" t="s">
        <v>159</v>
      </c>
      <c r="X347" s="579" t="s">
        <v>485</v>
      </c>
      <c r="Y347" s="561"/>
      <c r="Z347" s="561"/>
      <c r="AA347" s="561"/>
      <c r="AB347" s="561"/>
      <c r="AC347" s="561"/>
      <c r="AD347" s="561"/>
      <c r="AE347" s="561"/>
      <c r="AF347" s="561"/>
      <c r="AG347" s="561"/>
      <c r="AH347" s="561"/>
      <c r="AI347" s="561"/>
      <c r="AJ347" s="561"/>
      <c r="AK347" s="561"/>
      <c r="AL347" s="561"/>
      <c r="AM347" s="561"/>
      <c r="AN347" s="561"/>
      <c r="AO347" s="561"/>
    </row>
    <row r="348" spans="2:41" ht="18.75" customHeight="1">
      <c r="B348" s="33"/>
      <c r="E348" s="112" t="s">
        <v>484</v>
      </c>
      <c r="F348" s="588"/>
      <c r="G348" s="589"/>
      <c r="H348" s="589"/>
      <c r="I348" s="589"/>
      <c r="J348" s="590"/>
      <c r="K348" s="54" t="s">
        <v>128</v>
      </c>
      <c r="L348" s="54"/>
      <c r="M348" s="54"/>
      <c r="N348" s="54"/>
      <c r="O348" s="54"/>
      <c r="P348" s="54"/>
      <c r="Q348" s="54"/>
      <c r="R348" s="54"/>
      <c r="S348" s="54"/>
      <c r="T348" s="59"/>
      <c r="W348" s="13" t="s">
        <v>159</v>
      </c>
      <c r="X348" s="579" t="s">
        <v>486</v>
      </c>
      <c r="Y348" s="561"/>
      <c r="Z348" s="561"/>
      <c r="AA348" s="561"/>
      <c r="AB348" s="561"/>
      <c r="AC348" s="561"/>
      <c r="AD348" s="561"/>
      <c r="AE348" s="561"/>
      <c r="AF348" s="561"/>
      <c r="AG348" s="561"/>
      <c r="AH348" s="561"/>
      <c r="AI348" s="561"/>
      <c r="AJ348" s="561"/>
      <c r="AK348" s="561"/>
      <c r="AL348" s="561"/>
      <c r="AM348" s="561"/>
      <c r="AN348" s="561"/>
      <c r="AO348" s="561"/>
    </row>
    <row r="349" spans="2:41" ht="18.75" customHeight="1">
      <c r="B349" s="33"/>
      <c r="C349" s="34"/>
      <c r="D349" s="34"/>
      <c r="E349" s="112" t="s">
        <v>269</v>
      </c>
      <c r="F349" s="591"/>
      <c r="G349" s="586"/>
      <c r="H349" s="586"/>
      <c r="I349" s="586"/>
      <c r="J349" s="587"/>
      <c r="K349" s="53" t="s">
        <v>128</v>
      </c>
      <c r="L349" s="53"/>
      <c r="M349" s="477" t="s">
        <v>175</v>
      </c>
      <c r="N349" s="592"/>
      <c r="O349" s="593"/>
      <c r="P349" s="593"/>
      <c r="Q349" s="593"/>
      <c r="R349" s="593"/>
      <c r="S349" s="593"/>
      <c r="T349" s="594"/>
      <c r="W349" s="13" t="s">
        <v>159</v>
      </c>
      <c r="X349" s="580" t="s">
        <v>487</v>
      </c>
      <c r="Y349" s="581"/>
      <c r="Z349" s="581"/>
      <c r="AA349" s="581"/>
      <c r="AB349" s="581"/>
      <c r="AC349" s="581"/>
      <c r="AD349" s="581"/>
      <c r="AE349" s="581"/>
      <c r="AF349" s="581"/>
      <c r="AG349" s="581"/>
      <c r="AH349" s="581"/>
      <c r="AI349" s="581"/>
      <c r="AJ349" s="581"/>
      <c r="AK349" s="581"/>
      <c r="AL349" s="581"/>
      <c r="AM349" s="581"/>
      <c r="AN349" s="581"/>
      <c r="AO349" s="581"/>
    </row>
    <row r="350" spans="2:41" ht="18.75" customHeight="1">
      <c r="B350" s="46"/>
      <c r="C350" s="47"/>
      <c r="D350" s="47"/>
      <c r="E350" s="113" t="s">
        <v>270</v>
      </c>
      <c r="F350" s="595"/>
      <c r="G350" s="596"/>
      <c r="H350" s="596"/>
      <c r="I350" s="596"/>
      <c r="J350" s="597"/>
      <c r="K350" s="51" t="s">
        <v>128</v>
      </c>
      <c r="L350" s="51"/>
      <c r="M350" s="479" t="s">
        <v>175</v>
      </c>
      <c r="N350" s="598"/>
      <c r="O350" s="599"/>
      <c r="P350" s="599"/>
      <c r="Q350" s="599"/>
      <c r="R350" s="599"/>
      <c r="S350" s="599"/>
      <c r="T350" s="600"/>
      <c r="W350" s="13" t="s">
        <v>159</v>
      </c>
      <c r="X350" s="580" t="s">
        <v>487</v>
      </c>
      <c r="Y350" s="581"/>
      <c r="Z350" s="581"/>
      <c r="AA350" s="581"/>
      <c r="AB350" s="581"/>
      <c r="AC350" s="581"/>
      <c r="AD350" s="581"/>
      <c r="AE350" s="581"/>
      <c r="AF350" s="581"/>
      <c r="AG350" s="581"/>
      <c r="AH350" s="581"/>
      <c r="AI350" s="581"/>
      <c r="AJ350" s="581"/>
      <c r="AK350" s="581"/>
      <c r="AL350" s="581"/>
      <c r="AM350" s="581"/>
      <c r="AN350" s="581"/>
      <c r="AO350" s="581"/>
    </row>
    <row r="351" spans="2:41" ht="18.75" customHeight="1">
      <c r="B351" s="115" t="s">
        <v>552</v>
      </c>
      <c r="C351" s="53"/>
      <c r="D351" s="53"/>
      <c r="E351" s="116"/>
      <c r="F351" s="582" t="str">
        <f>IF(OR(F355="",F353=""),"",SUM(F352:J355))</f>
        <v/>
      </c>
      <c r="G351" s="583"/>
      <c r="H351" s="583"/>
      <c r="I351" s="583"/>
      <c r="J351" s="584"/>
      <c r="K351" s="134"/>
      <c r="L351" s="53"/>
      <c r="M351" s="53"/>
      <c r="N351" s="53"/>
      <c r="O351" s="53"/>
      <c r="P351" s="53"/>
      <c r="Q351" s="53"/>
      <c r="R351" s="53"/>
      <c r="S351" s="53"/>
      <c r="T351" s="58"/>
      <c r="X351" s="579"/>
      <c r="Y351" s="561"/>
      <c r="Z351" s="561"/>
      <c r="AA351" s="561"/>
      <c r="AB351" s="561"/>
      <c r="AC351" s="561"/>
      <c r="AD351" s="561"/>
      <c r="AE351" s="561"/>
      <c r="AF351" s="561"/>
      <c r="AG351" s="561"/>
      <c r="AH351" s="561"/>
      <c r="AI351" s="561"/>
      <c r="AJ351" s="561"/>
      <c r="AK351" s="561"/>
      <c r="AL351" s="561"/>
      <c r="AM351" s="561"/>
      <c r="AN351" s="561"/>
      <c r="AO351" s="561"/>
    </row>
    <row r="352" spans="2:41" ht="18.75" customHeight="1">
      <c r="B352" s="130"/>
      <c r="C352" s="110"/>
      <c r="D352" s="110"/>
      <c r="E352" s="129" t="s">
        <v>488</v>
      </c>
      <c r="F352" s="585"/>
      <c r="G352" s="586"/>
      <c r="H352" s="586"/>
      <c r="I352" s="586"/>
      <c r="J352" s="587"/>
      <c r="K352" s="97" t="s">
        <v>128</v>
      </c>
      <c r="L352" s="97"/>
      <c r="M352" s="97"/>
      <c r="N352" s="97"/>
      <c r="O352" s="97"/>
      <c r="P352" s="97"/>
      <c r="Q352" s="97"/>
      <c r="R352" s="97"/>
      <c r="S352" s="97"/>
      <c r="T352" s="114"/>
      <c r="W352" s="13" t="s">
        <v>159</v>
      </c>
      <c r="X352" s="579" t="s">
        <v>494</v>
      </c>
      <c r="Y352" s="561"/>
      <c r="Z352" s="561"/>
      <c r="AA352" s="561"/>
      <c r="AB352" s="561"/>
      <c r="AC352" s="561"/>
      <c r="AD352" s="561"/>
      <c r="AE352" s="561"/>
      <c r="AF352" s="561"/>
      <c r="AG352" s="561"/>
      <c r="AH352" s="561"/>
      <c r="AI352" s="561"/>
      <c r="AJ352" s="561"/>
      <c r="AK352" s="561"/>
      <c r="AL352" s="561"/>
      <c r="AM352" s="561"/>
      <c r="AN352" s="561"/>
      <c r="AO352" s="561"/>
    </row>
    <row r="353" spans="2:41" ht="18.75" customHeight="1">
      <c r="B353" s="601" t="s">
        <v>489</v>
      </c>
      <c r="C353" s="554"/>
      <c r="D353" s="554"/>
      <c r="E353" s="555"/>
      <c r="F353" s="588"/>
      <c r="G353" s="589"/>
      <c r="H353" s="589"/>
      <c r="I353" s="589"/>
      <c r="J353" s="590"/>
      <c r="K353" s="54" t="s">
        <v>128</v>
      </c>
      <c r="L353" s="54"/>
      <c r="M353" s="54"/>
      <c r="N353" s="54"/>
      <c r="O353" s="54"/>
      <c r="P353" s="54"/>
      <c r="Q353" s="54"/>
      <c r="R353" s="54"/>
      <c r="S353" s="54"/>
      <c r="T353" s="59"/>
      <c r="W353" s="13" t="s">
        <v>159</v>
      </c>
      <c r="X353" s="579" t="s">
        <v>493</v>
      </c>
      <c r="Y353" s="561"/>
      <c r="Z353" s="561"/>
      <c r="AA353" s="561"/>
      <c r="AB353" s="561"/>
      <c r="AC353" s="561"/>
      <c r="AD353" s="561"/>
      <c r="AE353" s="561"/>
      <c r="AF353" s="561"/>
      <c r="AG353" s="561"/>
      <c r="AH353" s="561"/>
      <c r="AI353" s="561"/>
      <c r="AJ353" s="561"/>
      <c r="AK353" s="561"/>
      <c r="AL353" s="561"/>
      <c r="AM353" s="561"/>
      <c r="AN353" s="561"/>
      <c r="AO353" s="561"/>
    </row>
    <row r="354" spans="2:41" ht="18.75" customHeight="1">
      <c r="B354" s="33"/>
      <c r="C354" s="34"/>
      <c r="D354" s="34"/>
      <c r="E354" s="112" t="s">
        <v>490</v>
      </c>
      <c r="F354" s="591"/>
      <c r="G354" s="586"/>
      <c r="H354" s="586"/>
      <c r="I354" s="586"/>
      <c r="J354" s="587"/>
      <c r="K354" s="53" t="s">
        <v>128</v>
      </c>
      <c r="L354" s="53"/>
      <c r="M354" s="477" t="s">
        <v>175</v>
      </c>
      <c r="N354" s="592"/>
      <c r="O354" s="593"/>
      <c r="P354" s="593"/>
      <c r="Q354" s="593"/>
      <c r="R354" s="593"/>
      <c r="S354" s="593"/>
      <c r="T354" s="594"/>
      <c r="W354" s="13" t="s">
        <v>159</v>
      </c>
      <c r="X354" s="580" t="s">
        <v>492</v>
      </c>
      <c r="Y354" s="581"/>
      <c r="Z354" s="581"/>
      <c r="AA354" s="581"/>
      <c r="AB354" s="581"/>
      <c r="AC354" s="581"/>
      <c r="AD354" s="581"/>
      <c r="AE354" s="581"/>
      <c r="AF354" s="581"/>
      <c r="AG354" s="581"/>
      <c r="AH354" s="581"/>
      <c r="AI354" s="581"/>
      <c r="AJ354" s="581"/>
      <c r="AK354" s="581"/>
      <c r="AL354" s="581"/>
      <c r="AM354" s="581"/>
      <c r="AN354" s="581"/>
      <c r="AO354" s="581"/>
    </row>
    <row r="355" spans="2:41" ht="18.75" customHeight="1">
      <c r="B355" s="46"/>
      <c r="C355" s="47"/>
      <c r="D355" s="47"/>
      <c r="E355" s="113" t="s">
        <v>491</v>
      </c>
      <c r="F355" s="595"/>
      <c r="G355" s="596"/>
      <c r="H355" s="596"/>
      <c r="I355" s="596"/>
      <c r="J355" s="597"/>
      <c r="K355" s="51" t="s">
        <v>128</v>
      </c>
      <c r="L355" s="51"/>
      <c r="M355" s="479" t="s">
        <v>175</v>
      </c>
      <c r="N355" s="598"/>
      <c r="O355" s="599"/>
      <c r="P355" s="599"/>
      <c r="Q355" s="599"/>
      <c r="R355" s="599"/>
      <c r="S355" s="599"/>
      <c r="T355" s="600"/>
      <c r="W355" s="13" t="s">
        <v>159</v>
      </c>
      <c r="X355" s="580" t="s">
        <v>492</v>
      </c>
      <c r="Y355" s="581"/>
      <c r="Z355" s="581"/>
      <c r="AA355" s="581"/>
      <c r="AB355" s="581"/>
      <c r="AC355" s="581"/>
      <c r="AD355" s="581"/>
      <c r="AE355" s="581"/>
      <c r="AF355" s="581"/>
      <c r="AG355" s="581"/>
      <c r="AH355" s="581"/>
      <c r="AI355" s="581"/>
      <c r="AJ355" s="581"/>
      <c r="AK355" s="581"/>
      <c r="AL355" s="581"/>
      <c r="AM355" s="581"/>
      <c r="AN355" s="581"/>
      <c r="AO355" s="581"/>
    </row>
    <row r="356" spans="2:41" ht="18.75" customHeight="1">
      <c r="B356" s="115" t="s">
        <v>553</v>
      </c>
      <c r="C356" s="53"/>
      <c r="D356" s="53"/>
      <c r="E356" s="116"/>
      <c r="F356" s="582" t="str">
        <f>IF(OR(F360="",F358=""),"",SUM(F357:J360))</f>
        <v/>
      </c>
      <c r="G356" s="583"/>
      <c r="H356" s="583"/>
      <c r="I356" s="583"/>
      <c r="J356" s="584"/>
      <c r="K356" s="134"/>
      <c r="L356" s="53"/>
      <c r="M356" s="27"/>
      <c r="N356" s="27"/>
      <c r="O356" s="27"/>
      <c r="P356" s="27"/>
      <c r="Q356" s="27"/>
      <c r="R356" s="27"/>
      <c r="S356" s="27"/>
      <c r="T356" s="503"/>
      <c r="X356" s="637" t="s">
        <v>502</v>
      </c>
      <c r="Y356" s="638"/>
      <c r="Z356" s="638"/>
      <c r="AA356" s="638"/>
      <c r="AB356" s="638"/>
      <c r="AC356" s="638"/>
      <c r="AD356" s="638"/>
      <c r="AE356" s="638"/>
      <c r="AF356" s="638"/>
      <c r="AG356" s="638"/>
      <c r="AH356" s="638"/>
      <c r="AI356" s="638"/>
      <c r="AJ356" s="638"/>
      <c r="AK356" s="638"/>
      <c r="AL356" s="638"/>
      <c r="AM356" s="638"/>
      <c r="AN356" s="638"/>
      <c r="AO356" s="638"/>
    </row>
    <row r="357" spans="2:41" ht="18.75" customHeight="1">
      <c r="B357" s="130"/>
      <c r="C357" s="110"/>
      <c r="D357" s="110"/>
      <c r="E357" s="129" t="s">
        <v>488</v>
      </c>
      <c r="F357" s="585"/>
      <c r="G357" s="586"/>
      <c r="H357" s="586"/>
      <c r="I357" s="586"/>
      <c r="J357" s="587"/>
      <c r="K357" s="97" t="s">
        <v>128</v>
      </c>
      <c r="L357" s="97"/>
      <c r="M357" s="504" t="s">
        <v>175</v>
      </c>
      <c r="N357" s="603"/>
      <c r="O357" s="604"/>
      <c r="P357" s="604"/>
      <c r="Q357" s="604"/>
      <c r="R357" s="604"/>
      <c r="S357" s="604"/>
      <c r="T357" s="605"/>
      <c r="W357" s="13" t="s">
        <v>159</v>
      </c>
      <c r="X357" s="602" t="s">
        <v>501</v>
      </c>
      <c r="Y357" s="581"/>
      <c r="Z357" s="581"/>
      <c r="AA357" s="581"/>
      <c r="AB357" s="581"/>
      <c r="AC357" s="581"/>
      <c r="AD357" s="581"/>
      <c r="AE357" s="581"/>
      <c r="AF357" s="581"/>
      <c r="AG357" s="581"/>
      <c r="AH357" s="581"/>
      <c r="AI357" s="581"/>
      <c r="AJ357" s="581"/>
      <c r="AK357" s="581"/>
      <c r="AL357" s="581"/>
      <c r="AM357" s="581"/>
      <c r="AN357" s="581"/>
      <c r="AO357" s="581"/>
    </row>
    <row r="358" spans="2:41" ht="18.75" customHeight="1">
      <c r="B358" s="601" t="s">
        <v>499</v>
      </c>
      <c r="C358" s="554"/>
      <c r="D358" s="554"/>
      <c r="E358" s="555"/>
      <c r="F358" s="588"/>
      <c r="G358" s="589"/>
      <c r="H358" s="589"/>
      <c r="I358" s="589"/>
      <c r="J358" s="590"/>
      <c r="K358" s="54" t="s">
        <v>128</v>
      </c>
      <c r="L358" s="54"/>
      <c r="M358" s="479" t="s">
        <v>175</v>
      </c>
      <c r="N358" s="598"/>
      <c r="O358" s="599"/>
      <c r="P358" s="599"/>
      <c r="Q358" s="599"/>
      <c r="R358" s="599"/>
      <c r="S358" s="599"/>
      <c r="T358" s="600"/>
      <c r="W358" s="13" t="s">
        <v>159</v>
      </c>
      <c r="X358" s="602" t="s">
        <v>500</v>
      </c>
      <c r="Y358" s="581"/>
      <c r="Z358" s="581"/>
      <c r="AA358" s="581"/>
      <c r="AB358" s="581"/>
      <c r="AC358" s="581"/>
      <c r="AD358" s="581"/>
      <c r="AE358" s="581"/>
      <c r="AF358" s="581"/>
      <c r="AG358" s="581"/>
      <c r="AH358" s="581"/>
      <c r="AI358" s="581"/>
      <c r="AJ358" s="581"/>
      <c r="AK358" s="581"/>
      <c r="AL358" s="581"/>
      <c r="AM358" s="581"/>
      <c r="AN358" s="581"/>
      <c r="AO358" s="581"/>
    </row>
    <row r="359" spans="2:41" ht="18.75" customHeight="1">
      <c r="B359" s="33"/>
      <c r="C359" s="34"/>
      <c r="D359" s="34"/>
      <c r="E359" s="112" t="s">
        <v>490</v>
      </c>
      <c r="F359" s="591"/>
      <c r="G359" s="586"/>
      <c r="H359" s="586"/>
      <c r="I359" s="586"/>
      <c r="J359" s="587"/>
      <c r="K359" s="53" t="s">
        <v>128</v>
      </c>
      <c r="L359" s="53"/>
      <c r="M359" s="477" t="s">
        <v>175</v>
      </c>
      <c r="N359" s="592"/>
      <c r="O359" s="593"/>
      <c r="P359" s="593"/>
      <c r="Q359" s="593"/>
      <c r="R359" s="593"/>
      <c r="S359" s="593"/>
      <c r="T359" s="594"/>
      <c r="W359" s="13" t="s">
        <v>159</v>
      </c>
      <c r="X359" s="580" t="s">
        <v>498</v>
      </c>
      <c r="Y359" s="581"/>
      <c r="Z359" s="581"/>
      <c r="AA359" s="581"/>
      <c r="AB359" s="581"/>
      <c r="AC359" s="581"/>
      <c r="AD359" s="581"/>
      <c r="AE359" s="581"/>
      <c r="AF359" s="581"/>
      <c r="AG359" s="581"/>
      <c r="AH359" s="581"/>
      <c r="AI359" s="581"/>
      <c r="AJ359" s="581"/>
      <c r="AK359" s="581"/>
      <c r="AL359" s="581"/>
      <c r="AM359" s="581"/>
      <c r="AN359" s="581"/>
      <c r="AO359" s="581"/>
    </row>
    <row r="360" spans="2:41" ht="18.75" customHeight="1">
      <c r="B360" s="46"/>
      <c r="C360" s="47"/>
      <c r="D360" s="47"/>
      <c r="E360" s="113" t="s">
        <v>491</v>
      </c>
      <c r="F360" s="595"/>
      <c r="G360" s="596"/>
      <c r="H360" s="596"/>
      <c r="I360" s="596"/>
      <c r="J360" s="597"/>
      <c r="K360" s="51" t="s">
        <v>128</v>
      </c>
      <c r="L360" s="51"/>
      <c r="M360" s="479" t="s">
        <v>175</v>
      </c>
      <c r="N360" s="598"/>
      <c r="O360" s="599"/>
      <c r="P360" s="599"/>
      <c r="Q360" s="599"/>
      <c r="R360" s="599"/>
      <c r="S360" s="599"/>
      <c r="T360" s="600"/>
      <c r="W360" s="13" t="s">
        <v>159</v>
      </c>
      <c r="X360" s="580" t="s">
        <v>498</v>
      </c>
      <c r="Y360" s="581"/>
      <c r="Z360" s="581"/>
      <c r="AA360" s="581"/>
      <c r="AB360" s="581"/>
      <c r="AC360" s="581"/>
      <c r="AD360" s="581"/>
      <c r="AE360" s="581"/>
      <c r="AF360" s="581"/>
      <c r="AG360" s="581"/>
      <c r="AH360" s="581"/>
      <c r="AI360" s="581"/>
      <c r="AJ360" s="581"/>
      <c r="AK360" s="581"/>
      <c r="AL360" s="581"/>
      <c r="AM360" s="581"/>
      <c r="AN360" s="581"/>
      <c r="AO360" s="581"/>
    </row>
    <row r="361" spans="2:41" ht="18.75" customHeight="1">
      <c r="B361" s="115" t="s">
        <v>554</v>
      </c>
      <c r="C361" s="53"/>
      <c r="D361" s="53"/>
      <c r="E361" s="116"/>
      <c r="F361" s="582" t="str">
        <f>IF(OR(F367="",F362="",F364=""),"",SUM(F362:J367))</f>
        <v/>
      </c>
      <c r="G361" s="583"/>
      <c r="H361" s="583"/>
      <c r="I361" s="583"/>
      <c r="J361" s="584"/>
      <c r="K361" s="134"/>
      <c r="L361" s="53"/>
      <c r="M361" s="53"/>
      <c r="N361" s="53"/>
      <c r="O361" s="53"/>
      <c r="P361" s="53"/>
      <c r="Q361" s="53"/>
      <c r="R361" s="53"/>
      <c r="S361" s="53"/>
      <c r="T361" s="58"/>
      <c r="X361" s="579"/>
      <c r="Y361" s="561"/>
      <c r="Z361" s="561"/>
      <c r="AA361" s="561"/>
      <c r="AB361" s="561"/>
      <c r="AC361" s="561"/>
      <c r="AD361" s="561"/>
      <c r="AE361" s="561"/>
      <c r="AF361" s="561"/>
      <c r="AG361" s="561"/>
      <c r="AH361" s="561"/>
      <c r="AI361" s="561"/>
      <c r="AJ361" s="561"/>
      <c r="AK361" s="561"/>
      <c r="AL361" s="561"/>
      <c r="AM361" s="561"/>
      <c r="AN361" s="561"/>
      <c r="AO361" s="561"/>
    </row>
    <row r="362" spans="2:41" ht="18.75" customHeight="1">
      <c r="B362" s="130"/>
      <c r="C362" s="110"/>
      <c r="D362" s="110"/>
      <c r="E362" s="129" t="s">
        <v>503</v>
      </c>
      <c r="F362" s="585"/>
      <c r="G362" s="586"/>
      <c r="H362" s="586"/>
      <c r="I362" s="586"/>
      <c r="J362" s="587"/>
      <c r="K362" s="97" t="s">
        <v>128</v>
      </c>
      <c r="L362" s="97"/>
      <c r="M362" s="97"/>
      <c r="N362" s="97"/>
      <c r="O362" s="97"/>
      <c r="P362" s="97"/>
      <c r="Q362" s="97"/>
      <c r="R362" s="97"/>
      <c r="S362" s="97"/>
      <c r="T362" s="114"/>
      <c r="W362" s="13" t="s">
        <v>159</v>
      </c>
      <c r="X362" s="579" t="s">
        <v>508</v>
      </c>
      <c r="Y362" s="561"/>
      <c r="Z362" s="561"/>
      <c r="AA362" s="561"/>
      <c r="AB362" s="561"/>
      <c r="AC362" s="561"/>
      <c r="AD362" s="561"/>
      <c r="AE362" s="561"/>
      <c r="AF362" s="561"/>
      <c r="AG362" s="561"/>
      <c r="AH362" s="561"/>
      <c r="AI362" s="561"/>
      <c r="AJ362" s="561"/>
      <c r="AK362" s="561"/>
      <c r="AL362" s="561"/>
      <c r="AM362" s="561"/>
      <c r="AN362" s="561"/>
      <c r="AO362" s="561"/>
    </row>
    <row r="363" spans="2:41" ht="18.75" customHeight="1">
      <c r="B363" s="33"/>
      <c r="E363" s="112" t="s">
        <v>504</v>
      </c>
      <c r="F363" s="588"/>
      <c r="G363" s="589"/>
      <c r="H363" s="589"/>
      <c r="I363" s="589"/>
      <c r="J363" s="590"/>
      <c r="K363" s="54" t="s">
        <v>128</v>
      </c>
      <c r="L363" s="54"/>
      <c r="M363" s="54"/>
      <c r="N363" s="54"/>
      <c r="O363" s="54"/>
      <c r="P363" s="54"/>
      <c r="Q363" s="54"/>
      <c r="R363" s="54"/>
      <c r="S363" s="54"/>
      <c r="T363" s="59"/>
      <c r="W363" s="13" t="s">
        <v>159</v>
      </c>
      <c r="X363" s="579" t="s">
        <v>509</v>
      </c>
      <c r="Y363" s="561"/>
      <c r="Z363" s="561"/>
      <c r="AA363" s="561"/>
      <c r="AB363" s="561"/>
      <c r="AC363" s="561"/>
      <c r="AD363" s="561"/>
      <c r="AE363" s="561"/>
      <c r="AF363" s="561"/>
      <c r="AG363" s="561"/>
      <c r="AH363" s="561"/>
      <c r="AI363" s="561"/>
      <c r="AJ363" s="561"/>
      <c r="AK363" s="561"/>
      <c r="AL363" s="561"/>
      <c r="AM363" s="561"/>
      <c r="AN363" s="561"/>
      <c r="AO363" s="561"/>
    </row>
    <row r="364" spans="2:41" ht="18.75" customHeight="1">
      <c r="B364" s="33"/>
      <c r="E364" s="112" t="s">
        <v>505</v>
      </c>
      <c r="F364" s="588"/>
      <c r="G364" s="589"/>
      <c r="H364" s="589"/>
      <c r="I364" s="589"/>
      <c r="J364" s="590"/>
      <c r="K364" s="54" t="s">
        <v>128</v>
      </c>
      <c r="L364" s="54"/>
      <c r="M364" s="54"/>
      <c r="N364" s="54"/>
      <c r="O364" s="54"/>
      <c r="P364" s="54"/>
      <c r="Q364" s="54"/>
      <c r="R364" s="54"/>
      <c r="S364" s="54"/>
      <c r="T364" s="59"/>
      <c r="W364" s="13" t="s">
        <v>159</v>
      </c>
      <c r="X364" s="579" t="s">
        <v>510</v>
      </c>
      <c r="Y364" s="561"/>
      <c r="Z364" s="561"/>
      <c r="AA364" s="561"/>
      <c r="AB364" s="561"/>
      <c r="AC364" s="561"/>
      <c r="AD364" s="561"/>
      <c r="AE364" s="561"/>
      <c r="AF364" s="561"/>
      <c r="AG364" s="561"/>
      <c r="AH364" s="561"/>
      <c r="AI364" s="561"/>
      <c r="AJ364" s="561"/>
      <c r="AK364" s="561"/>
      <c r="AL364" s="561"/>
      <c r="AM364" s="561"/>
      <c r="AN364" s="561"/>
      <c r="AO364" s="561"/>
    </row>
    <row r="365" spans="2:41" ht="18.75" customHeight="1">
      <c r="B365" s="33"/>
      <c r="E365" s="112" t="s">
        <v>506</v>
      </c>
      <c r="F365" s="588"/>
      <c r="G365" s="589"/>
      <c r="H365" s="589"/>
      <c r="I365" s="589"/>
      <c r="J365" s="590"/>
      <c r="K365" s="54" t="s">
        <v>128</v>
      </c>
      <c r="L365" s="54"/>
      <c r="M365" s="54"/>
      <c r="N365" s="54"/>
      <c r="O365" s="54"/>
      <c r="P365" s="54"/>
      <c r="Q365" s="54"/>
      <c r="R365" s="54"/>
      <c r="S365" s="54"/>
      <c r="T365" s="59"/>
      <c r="W365" s="13" t="s">
        <v>159</v>
      </c>
      <c r="X365" s="579" t="s">
        <v>511</v>
      </c>
      <c r="Y365" s="561"/>
      <c r="Z365" s="561"/>
      <c r="AA365" s="561"/>
      <c r="AB365" s="561"/>
      <c r="AC365" s="561"/>
      <c r="AD365" s="561"/>
      <c r="AE365" s="561"/>
      <c r="AF365" s="561"/>
      <c r="AG365" s="561"/>
      <c r="AH365" s="561"/>
      <c r="AI365" s="561"/>
      <c r="AJ365" s="561"/>
      <c r="AK365" s="561"/>
      <c r="AL365" s="561"/>
      <c r="AM365" s="561"/>
      <c r="AN365" s="561"/>
      <c r="AO365" s="561"/>
    </row>
    <row r="366" spans="2:41" ht="18.75" customHeight="1">
      <c r="B366" s="33"/>
      <c r="C366" s="34"/>
      <c r="D366" s="34"/>
      <c r="E366" s="112" t="s">
        <v>343</v>
      </c>
      <c r="F366" s="591"/>
      <c r="G366" s="586"/>
      <c r="H366" s="586"/>
      <c r="I366" s="586"/>
      <c r="J366" s="587"/>
      <c r="K366" s="53" t="s">
        <v>128</v>
      </c>
      <c r="L366" s="53"/>
      <c r="M366" s="477" t="s">
        <v>175</v>
      </c>
      <c r="N366" s="592"/>
      <c r="O366" s="593"/>
      <c r="P366" s="593"/>
      <c r="Q366" s="593"/>
      <c r="R366" s="593"/>
      <c r="S366" s="593"/>
      <c r="T366" s="594"/>
      <c r="W366" s="13" t="s">
        <v>159</v>
      </c>
      <c r="X366" s="580" t="s">
        <v>507</v>
      </c>
      <c r="Y366" s="581"/>
      <c r="Z366" s="581"/>
      <c r="AA366" s="581"/>
      <c r="AB366" s="581"/>
      <c r="AC366" s="581"/>
      <c r="AD366" s="581"/>
      <c r="AE366" s="581"/>
      <c r="AF366" s="581"/>
      <c r="AG366" s="581"/>
      <c r="AH366" s="581"/>
      <c r="AI366" s="581"/>
      <c r="AJ366" s="581"/>
      <c r="AK366" s="581"/>
      <c r="AL366" s="581"/>
      <c r="AM366" s="581"/>
      <c r="AN366" s="581"/>
      <c r="AO366" s="581"/>
    </row>
    <row r="367" spans="2:41" ht="18.75" customHeight="1" thickBot="1">
      <c r="B367" s="38"/>
      <c r="C367" s="39"/>
      <c r="D367" s="39"/>
      <c r="E367" s="289" t="s">
        <v>344</v>
      </c>
      <c r="F367" s="683"/>
      <c r="G367" s="684"/>
      <c r="H367" s="684"/>
      <c r="I367" s="684"/>
      <c r="J367" s="685"/>
      <c r="K367" s="60" t="s">
        <v>128</v>
      </c>
      <c r="L367" s="60"/>
      <c r="M367" s="480" t="s">
        <v>175</v>
      </c>
      <c r="N367" s="892"/>
      <c r="O367" s="893"/>
      <c r="P367" s="893"/>
      <c r="Q367" s="893"/>
      <c r="R367" s="893"/>
      <c r="S367" s="893"/>
      <c r="T367" s="894"/>
      <c r="W367" s="13" t="s">
        <v>159</v>
      </c>
      <c r="X367" s="580" t="s">
        <v>507</v>
      </c>
      <c r="Y367" s="581"/>
      <c r="Z367" s="581"/>
      <c r="AA367" s="581"/>
      <c r="AB367" s="581"/>
      <c r="AC367" s="581"/>
      <c r="AD367" s="581"/>
      <c r="AE367" s="581"/>
      <c r="AF367" s="581"/>
      <c r="AG367" s="581"/>
      <c r="AH367" s="581"/>
      <c r="AI367" s="581"/>
      <c r="AJ367" s="581"/>
      <c r="AK367" s="581"/>
      <c r="AL367" s="581"/>
      <c r="AM367" s="581"/>
      <c r="AN367" s="581"/>
      <c r="AO367" s="581"/>
    </row>
    <row r="368" spans="2:41" ht="18.75" customHeight="1" thickBot="1">
      <c r="B368" s="38"/>
      <c r="C368" s="64" t="s">
        <v>157</v>
      </c>
      <c r="D368" s="64"/>
      <c r="E368" s="64"/>
      <c r="F368" s="875" t="str">
        <f>IF(OR(F280="",F287="",F291="",F300="",F306="",F312="",F326="",F335="",F339="",F345="",F351="",F356="",F361=""),"",SUM(F280,F287,F291,F300,F306,F312,F326,F335,F339,F345,F351,F356,F361))</f>
        <v/>
      </c>
      <c r="G368" s="876"/>
      <c r="H368" s="876"/>
      <c r="I368" s="876"/>
      <c r="J368" s="877"/>
      <c r="K368" s="165"/>
      <c r="L368" s="64"/>
      <c r="M368" s="64"/>
      <c r="N368" s="64"/>
      <c r="O368" s="64"/>
      <c r="P368" s="64"/>
      <c r="Q368" s="64"/>
      <c r="R368" s="64"/>
      <c r="S368" s="64"/>
      <c r="T368" s="111"/>
      <c r="X368" s="579"/>
      <c r="Y368" s="561"/>
      <c r="Z368" s="561"/>
      <c r="AA368" s="561"/>
      <c r="AB368" s="561"/>
      <c r="AC368" s="561"/>
      <c r="AD368" s="561"/>
      <c r="AE368" s="561"/>
      <c r="AF368" s="561"/>
      <c r="AG368" s="561"/>
      <c r="AH368" s="561"/>
      <c r="AI368" s="561"/>
      <c r="AJ368" s="561"/>
      <c r="AK368" s="561"/>
      <c r="AL368" s="561"/>
      <c r="AM368" s="561"/>
      <c r="AN368" s="561"/>
      <c r="AO368" s="561"/>
    </row>
    <row r="369" spans="2:108" ht="18" customHeight="1">
      <c r="B369" s="295" t="s">
        <v>517</v>
      </c>
      <c r="S369" s="632">
        <f>SUM(S323,1)</f>
        <v>9</v>
      </c>
      <c r="T369" s="633"/>
      <c r="X369" s="560"/>
      <c r="Y369" s="561"/>
      <c r="Z369" s="561"/>
      <c r="AA369" s="561"/>
      <c r="AB369" s="561"/>
      <c r="AC369" s="561"/>
      <c r="AD369" s="561"/>
      <c r="AE369" s="561"/>
      <c r="AF369" s="561"/>
      <c r="AG369" s="561"/>
      <c r="AH369" s="561"/>
      <c r="AI369" s="561"/>
      <c r="AJ369" s="561"/>
      <c r="AK369" s="561"/>
      <c r="AL369" s="561"/>
      <c r="AM369" s="561"/>
      <c r="AN369" s="561"/>
      <c r="AO369" s="561"/>
    </row>
    <row r="370" spans="2:108" ht="18" customHeight="1">
      <c r="D370" s="548" t="s">
        <v>519</v>
      </c>
      <c r="E370" s="575"/>
      <c r="F370" s="576"/>
      <c r="G370" s="548" t="s">
        <v>520</v>
      </c>
      <c r="H370" s="549"/>
      <c r="I370" s="549"/>
      <c r="J370" s="550"/>
      <c r="K370" s="548" t="s">
        <v>523</v>
      </c>
      <c r="L370" s="575"/>
      <c r="M370" s="575"/>
      <c r="N370" s="575"/>
      <c r="O370" s="575"/>
      <c r="P370" s="575"/>
      <c r="Q370" s="576"/>
      <c r="X370" s="560"/>
      <c r="Y370" s="561"/>
      <c r="Z370" s="561"/>
      <c r="AA370" s="561"/>
      <c r="AB370" s="561"/>
      <c r="AC370" s="561"/>
      <c r="AD370" s="561"/>
      <c r="AE370" s="561"/>
      <c r="AF370" s="561"/>
      <c r="AG370" s="561"/>
      <c r="AH370" s="561"/>
      <c r="AI370" s="561"/>
      <c r="AJ370" s="561"/>
      <c r="AK370" s="561"/>
      <c r="AL370" s="561"/>
      <c r="AM370" s="561"/>
      <c r="AN370" s="561"/>
      <c r="AO370" s="561"/>
    </row>
    <row r="371" spans="2:108" ht="18" customHeight="1" thickBot="1">
      <c r="B371" s="12" t="s">
        <v>518</v>
      </c>
      <c r="D371" s="577" t="s">
        <v>531</v>
      </c>
      <c r="E371" s="539"/>
      <c r="F371" s="578"/>
      <c r="G371" s="564" t="str">
        <f>IF(G18="","",G18)</f>
        <v/>
      </c>
      <c r="H371" s="565"/>
      <c r="I371" s="565"/>
      <c r="J371" s="566"/>
      <c r="X371" s="560"/>
      <c r="Y371" s="561"/>
      <c r="Z371" s="561"/>
      <c r="AA371" s="561"/>
      <c r="AB371" s="561"/>
      <c r="AC371" s="561"/>
      <c r="AD371" s="561"/>
      <c r="AE371" s="561"/>
      <c r="AF371" s="561"/>
      <c r="AG371" s="561"/>
      <c r="AH371" s="561"/>
      <c r="AI371" s="561"/>
      <c r="AJ371" s="561"/>
      <c r="AK371" s="561"/>
      <c r="AL371" s="561"/>
      <c r="AM371" s="561"/>
      <c r="AN371" s="561"/>
      <c r="AO371" s="561"/>
    </row>
    <row r="372" spans="2:108" ht="18" customHeight="1" thickBot="1">
      <c r="B372" s="12" t="s">
        <v>521</v>
      </c>
      <c r="D372" s="553" t="s">
        <v>530</v>
      </c>
      <c r="E372" s="554"/>
      <c r="F372" s="554"/>
      <c r="G372" s="570" t="str">
        <f>IF(G19="","",G19)</f>
        <v/>
      </c>
      <c r="H372" s="571"/>
      <c r="I372" s="571"/>
      <c r="J372" s="572"/>
      <c r="X372" s="560"/>
      <c r="Y372" s="561"/>
      <c r="Z372" s="561"/>
      <c r="AA372" s="561"/>
      <c r="AB372" s="561"/>
      <c r="AC372" s="561"/>
      <c r="AD372" s="561"/>
      <c r="AE372" s="561"/>
      <c r="AF372" s="561"/>
      <c r="AG372" s="561"/>
      <c r="AH372" s="561"/>
      <c r="AI372" s="561"/>
      <c r="AJ372" s="561"/>
      <c r="AK372" s="561"/>
      <c r="AL372" s="561"/>
      <c r="AM372" s="561"/>
      <c r="AN372" s="561"/>
      <c r="AO372" s="561"/>
    </row>
    <row r="373" spans="2:108" ht="18" customHeight="1">
      <c r="B373" s="12" t="s">
        <v>525</v>
      </c>
      <c r="J373" s="66" t="s">
        <v>526</v>
      </c>
      <c r="K373" s="548" t="str">
        <f>IF(G21="","",G21)</f>
        <v/>
      </c>
      <c r="L373" s="549"/>
      <c r="M373" s="549"/>
      <c r="N373" s="550"/>
      <c r="O373" s="562" t="str">
        <f>IF(G20="","",G20)</f>
        <v/>
      </c>
      <c r="P373" s="563"/>
      <c r="Q373" s="563"/>
      <c r="R373" s="563"/>
      <c r="S373" s="558" t="str">
        <f>IF(Q20="","",Q20)</f>
        <v/>
      </c>
      <c r="T373" s="559"/>
      <c r="X373" s="560"/>
      <c r="Y373" s="561"/>
      <c r="Z373" s="561"/>
      <c r="AA373" s="561"/>
      <c r="AB373" s="561"/>
      <c r="AC373" s="561"/>
      <c r="AD373" s="561"/>
      <c r="AE373" s="561"/>
      <c r="AF373" s="561"/>
      <c r="AG373" s="561"/>
      <c r="AH373" s="561"/>
      <c r="AI373" s="561"/>
      <c r="AJ373" s="561"/>
      <c r="AK373" s="561"/>
      <c r="AL373" s="561"/>
      <c r="AM373" s="561"/>
      <c r="AN373" s="561"/>
      <c r="AO373" s="561"/>
      <c r="AT373" s="12" t="s">
        <v>575</v>
      </c>
    </row>
    <row r="374" spans="2:108" ht="18" customHeight="1">
      <c r="B374" s="12" t="s">
        <v>524</v>
      </c>
      <c r="J374" s="66" t="s">
        <v>527</v>
      </c>
      <c r="K374" s="548" t="str">
        <f>IF(G25="","",G25)</f>
        <v/>
      </c>
      <c r="L374" s="549"/>
      <c r="M374" s="549"/>
      <c r="N374" s="550"/>
      <c r="O374" s="562" t="str">
        <f>IF(G24="","",G24)</f>
        <v/>
      </c>
      <c r="P374" s="563"/>
      <c r="Q374" s="563"/>
      <c r="R374" s="563"/>
      <c r="S374" s="558" t="str">
        <f>IF(Q24="","",Q24)</f>
        <v/>
      </c>
      <c r="T374" s="559"/>
      <c r="X374" s="560"/>
      <c r="Y374" s="561"/>
      <c r="Z374" s="561"/>
      <c r="AA374" s="561"/>
      <c r="AB374" s="561"/>
      <c r="AC374" s="561"/>
      <c r="AD374" s="561"/>
      <c r="AE374" s="561"/>
      <c r="AF374" s="561"/>
      <c r="AG374" s="561"/>
      <c r="AH374" s="561"/>
      <c r="AI374" s="561"/>
      <c r="AJ374" s="561"/>
      <c r="AK374" s="561"/>
      <c r="AL374" s="561"/>
      <c r="AM374" s="561"/>
      <c r="AN374" s="561"/>
      <c r="AO374" s="561"/>
      <c r="AT374" s="12" t="s">
        <v>576</v>
      </c>
    </row>
    <row r="375" spans="2:108" ht="18" customHeight="1">
      <c r="C375" s="66" t="s">
        <v>522</v>
      </c>
      <c r="D375" s="553" t="s">
        <v>529</v>
      </c>
      <c r="E375" s="554"/>
      <c r="F375" s="555"/>
      <c r="G375" s="548" t="str">
        <f>IF(OR(G371="",G372=""),"",IF(AND(S373=2,S374=2),G371-SUM(G372,K373:N374),IF(S373=2,G371-SUM(G372,K373),IF(S374=2,G371-SUM(G372,K374),G371-G372))))</f>
        <v/>
      </c>
      <c r="H375" s="549"/>
      <c r="I375" s="549"/>
      <c r="J375" s="550"/>
      <c r="K375" s="567" t="str">
        <f>IF(OR(G371="",G372=""),"",G371-G372)</f>
        <v/>
      </c>
      <c r="L375" s="568"/>
      <c r="M375" s="568"/>
      <c r="N375" s="569"/>
      <c r="X375" s="560"/>
      <c r="Y375" s="561"/>
      <c r="Z375" s="561"/>
      <c r="AA375" s="561"/>
      <c r="AB375" s="561"/>
      <c r="AC375" s="561"/>
      <c r="AD375" s="561"/>
      <c r="AE375" s="561"/>
      <c r="AF375" s="561"/>
      <c r="AG375" s="561"/>
      <c r="AH375" s="561"/>
      <c r="AI375" s="561"/>
      <c r="AJ375" s="561"/>
      <c r="AK375" s="561"/>
      <c r="AL375" s="561"/>
      <c r="AM375" s="561"/>
      <c r="AN375" s="561"/>
      <c r="AO375" s="561"/>
      <c r="AT375" s="12" t="s">
        <v>577</v>
      </c>
    </row>
    <row r="376" spans="2:108" ht="18" customHeight="1" thickBot="1">
      <c r="D376" s="553" t="s">
        <v>532</v>
      </c>
      <c r="E376" s="554"/>
      <c r="F376" s="555"/>
      <c r="G376" s="564" t="str">
        <f>IF(G51="","",G51)</f>
        <v/>
      </c>
      <c r="H376" s="565"/>
      <c r="I376" s="565"/>
      <c r="J376" s="566"/>
      <c r="X376" s="889" t="str">
        <f>IF(G377&lt;&gt;G372,AT373&amp;AT374&amp;AT375&amp;AT376&amp;AT377&amp;AT378,"")</f>
        <v/>
      </c>
      <c r="Y376" s="890"/>
      <c r="Z376" s="890"/>
      <c r="AA376" s="890"/>
      <c r="AB376" s="890"/>
      <c r="AC376" s="890"/>
      <c r="AD376" s="890"/>
      <c r="AE376" s="890"/>
      <c r="AF376" s="890"/>
      <c r="AG376" s="890"/>
      <c r="AH376" s="890"/>
      <c r="AI376" s="890"/>
      <c r="AJ376" s="890"/>
      <c r="AK376" s="890"/>
      <c r="AL376" s="890"/>
      <c r="AM376" s="890"/>
      <c r="AN376" s="890"/>
      <c r="AO376" s="890"/>
      <c r="AT376" s="12" t="s">
        <v>578</v>
      </c>
    </row>
    <row r="377" spans="2:108" ht="18" customHeight="1" thickBot="1">
      <c r="D377" s="296"/>
      <c r="E377" s="290"/>
      <c r="F377" s="290"/>
      <c r="G377" s="570" t="str">
        <f>IF(OR(G376="",G388="",G402=""),"",IF(AND(S373=1,S374=1),SUM(G376,G388,G402,K373:N374),IF(S373=1,SUM(G376,G388,G402,K373),IF(S374=1,SUM(G376,G388,G402,K374),SUM(G376,G388,G402)))))</f>
        <v/>
      </c>
      <c r="H377" s="571"/>
      <c r="I377" s="571"/>
      <c r="J377" s="572"/>
      <c r="W377" s="13" t="s">
        <v>159</v>
      </c>
      <c r="X377" s="891"/>
      <c r="Y377" s="891"/>
      <c r="Z377" s="891"/>
      <c r="AA377" s="891"/>
      <c r="AB377" s="891"/>
      <c r="AC377" s="891"/>
      <c r="AD377" s="891"/>
      <c r="AE377" s="891"/>
      <c r="AF377" s="891"/>
      <c r="AG377" s="891"/>
      <c r="AH377" s="891"/>
      <c r="AI377" s="891"/>
      <c r="AJ377" s="891"/>
      <c r="AK377" s="891"/>
      <c r="AL377" s="891"/>
      <c r="AM377" s="891"/>
      <c r="AN377" s="891"/>
      <c r="AO377" s="891"/>
      <c r="AT377" s="12" t="s">
        <v>579</v>
      </c>
    </row>
    <row r="378" spans="2:108" ht="18" customHeight="1">
      <c r="B378" s="12" t="s">
        <v>569</v>
      </c>
      <c r="D378" s="553" t="s">
        <v>568</v>
      </c>
      <c r="E378" s="554"/>
      <c r="F378" s="555"/>
      <c r="G378" s="573" t="str">
        <f>IF(G56="","",G56)</f>
        <v/>
      </c>
      <c r="H378" s="552"/>
      <c r="I378" s="552"/>
      <c r="J378" s="574"/>
      <c r="W378" s="13" t="s">
        <v>159</v>
      </c>
      <c r="X378" s="556" t="str">
        <f>IF(G378="",D378&amp;AT$381&amp;B378&amp;AT$382,"")</f>
        <v>各種負担金が未入力です。p1 56行を確認願います。</v>
      </c>
      <c r="Y378" s="557"/>
      <c r="Z378" s="557"/>
      <c r="AA378" s="557"/>
      <c r="AB378" s="557"/>
      <c r="AC378" s="557"/>
      <c r="AD378" s="557"/>
      <c r="AE378" s="557"/>
      <c r="AF378" s="557"/>
      <c r="AG378" s="557"/>
      <c r="AH378" s="557"/>
      <c r="AI378" s="557"/>
      <c r="AJ378" s="557"/>
      <c r="AK378" s="557"/>
      <c r="AL378" s="557"/>
      <c r="AM378" s="557"/>
      <c r="AN378" s="557"/>
      <c r="AO378" s="557"/>
      <c r="AT378" s="12" t="s">
        <v>580</v>
      </c>
    </row>
    <row r="379" spans="2:108" ht="18" customHeight="1">
      <c r="B379" s="12" t="s">
        <v>533</v>
      </c>
      <c r="J379" s="66" t="str">
        <f>B102</f>
        <v>① 準備費</v>
      </c>
      <c r="K379" s="548" t="str">
        <f>IF(G102="","",G102)</f>
        <v/>
      </c>
      <c r="L379" s="549"/>
      <c r="M379" s="549"/>
      <c r="N379" s="550"/>
      <c r="W379" s="13" t="s">
        <v>159</v>
      </c>
      <c r="X379" s="556" t="str">
        <f t="shared" ref="X379:X387" si="8">IF(K379="",J379&amp;AT$379&amp;B379&amp;AT$380,"")</f>
        <v>① 準備費に、未入力部分があります。p3 102行以降の確認をお願います。</v>
      </c>
      <c r="Y379" s="557"/>
      <c r="Z379" s="557"/>
      <c r="AA379" s="557"/>
      <c r="AB379" s="557"/>
      <c r="AC379" s="557"/>
      <c r="AD379" s="557"/>
      <c r="AE379" s="557"/>
      <c r="AF379" s="557"/>
      <c r="AG379" s="557"/>
      <c r="AH379" s="557"/>
      <c r="AI379" s="557"/>
      <c r="AJ379" s="557"/>
      <c r="AK379" s="557"/>
      <c r="AL379" s="557"/>
      <c r="AM379" s="557"/>
      <c r="AN379" s="557"/>
      <c r="AO379" s="557"/>
      <c r="AT379" s="12" t="s">
        <v>562</v>
      </c>
    </row>
    <row r="380" spans="2:108" ht="18" customHeight="1">
      <c r="B380" s="12" t="s">
        <v>534</v>
      </c>
      <c r="J380" s="66" t="str">
        <f>B113</f>
        <v>② 仮設建物費</v>
      </c>
      <c r="K380" s="548" t="str">
        <f>IF(G113="","",G113)</f>
        <v/>
      </c>
      <c r="L380" s="549"/>
      <c r="M380" s="549"/>
      <c r="N380" s="550"/>
      <c r="W380" s="13" t="s">
        <v>159</v>
      </c>
      <c r="X380" s="556" t="str">
        <f t="shared" si="8"/>
        <v>② 仮設建物費に、未入力部分があります。p3 113行以降の確認をお願います。</v>
      </c>
      <c r="Y380" s="557"/>
      <c r="Z380" s="557"/>
      <c r="AA380" s="557"/>
      <c r="AB380" s="557"/>
      <c r="AC380" s="557"/>
      <c r="AD380" s="557"/>
      <c r="AE380" s="557"/>
      <c r="AF380" s="557"/>
      <c r="AG380" s="557"/>
      <c r="AH380" s="557"/>
      <c r="AI380" s="557"/>
      <c r="AJ380" s="557"/>
      <c r="AK380" s="557"/>
      <c r="AL380" s="557"/>
      <c r="AM380" s="557"/>
      <c r="AN380" s="557"/>
      <c r="AO380" s="557"/>
      <c r="AT380" s="12" t="s">
        <v>563</v>
      </c>
    </row>
    <row r="381" spans="2:108" ht="18" customHeight="1">
      <c r="B381" s="12" t="s">
        <v>535</v>
      </c>
      <c r="J381" s="66" t="str">
        <f>B126</f>
        <v>③ 工事施設費</v>
      </c>
      <c r="K381" s="548" t="str">
        <f>IF(G126="","",G126)</f>
        <v/>
      </c>
      <c r="L381" s="549"/>
      <c r="M381" s="549"/>
      <c r="N381" s="550"/>
      <c r="W381" s="13" t="s">
        <v>159</v>
      </c>
      <c r="X381" s="556" t="str">
        <f t="shared" si="8"/>
        <v>③ 工事施設費に、未入力部分があります。p3 125行以降の確認をお願います。</v>
      </c>
      <c r="Y381" s="557"/>
      <c r="Z381" s="557"/>
      <c r="AA381" s="557"/>
      <c r="AB381" s="557"/>
      <c r="AC381" s="557"/>
      <c r="AD381" s="557"/>
      <c r="AE381" s="557"/>
      <c r="AF381" s="557"/>
      <c r="AG381" s="557"/>
      <c r="AH381" s="557"/>
      <c r="AI381" s="557"/>
      <c r="AJ381" s="557"/>
      <c r="AK381" s="557"/>
      <c r="AL381" s="557"/>
      <c r="AM381" s="557"/>
      <c r="AN381" s="557"/>
      <c r="AO381" s="557"/>
      <c r="AT381" s="12" t="s">
        <v>567</v>
      </c>
      <c r="DD381" s="498"/>
    </row>
    <row r="382" spans="2:108" ht="18" customHeight="1">
      <c r="B382" s="12" t="s">
        <v>536</v>
      </c>
      <c r="J382" s="66" t="str">
        <f>B142</f>
        <v>④ 環境安全費</v>
      </c>
      <c r="K382" s="548" t="str">
        <f>IF(G142="","",G142)</f>
        <v/>
      </c>
      <c r="L382" s="549"/>
      <c r="M382" s="549"/>
      <c r="N382" s="550"/>
      <c r="W382" s="13" t="s">
        <v>159</v>
      </c>
      <c r="X382" s="556" t="str">
        <f t="shared" si="8"/>
        <v>④ 環境安全費に、未入力部分があります。p4 142行以降の確認をお願います。</v>
      </c>
      <c r="Y382" s="557"/>
      <c r="Z382" s="557"/>
      <c r="AA382" s="557"/>
      <c r="AB382" s="557"/>
      <c r="AC382" s="557"/>
      <c r="AD382" s="557"/>
      <c r="AE382" s="557"/>
      <c r="AF382" s="557"/>
      <c r="AG382" s="557"/>
      <c r="AH382" s="557"/>
      <c r="AI382" s="557"/>
      <c r="AJ382" s="557"/>
      <c r="AK382" s="557"/>
      <c r="AL382" s="557"/>
      <c r="AM382" s="557"/>
      <c r="AN382" s="557"/>
      <c r="AO382" s="557"/>
      <c r="AT382" s="12" t="s">
        <v>566</v>
      </c>
      <c r="DD382" s="498"/>
    </row>
    <row r="383" spans="2:108" ht="18" customHeight="1">
      <c r="B383" s="12" t="s">
        <v>537</v>
      </c>
      <c r="J383" s="66" t="str">
        <f>B155</f>
        <v>⑤ 動力用水光熱費</v>
      </c>
      <c r="K383" s="548" t="str">
        <f>IF(G155="","",G155)</f>
        <v/>
      </c>
      <c r="L383" s="549"/>
      <c r="M383" s="549"/>
      <c r="N383" s="550"/>
      <c r="W383" s="13" t="s">
        <v>159</v>
      </c>
      <c r="X383" s="556" t="str">
        <f t="shared" si="8"/>
        <v>⑤ 動力用水光熱費に、未入力部分があります。p4 155行以降の確認をお願います。</v>
      </c>
      <c r="Y383" s="557"/>
      <c r="Z383" s="557"/>
      <c r="AA383" s="557"/>
      <c r="AB383" s="557"/>
      <c r="AC383" s="557"/>
      <c r="AD383" s="557"/>
      <c r="AE383" s="557"/>
      <c r="AF383" s="557"/>
      <c r="AG383" s="557"/>
      <c r="AH383" s="557"/>
      <c r="AI383" s="557"/>
      <c r="AJ383" s="557"/>
      <c r="AK383" s="557"/>
      <c r="AL383" s="557"/>
      <c r="AM383" s="557"/>
      <c r="AN383" s="557"/>
      <c r="AO383" s="557"/>
      <c r="AT383" s="12" t="s">
        <v>116</v>
      </c>
    </row>
    <row r="384" spans="2:108" ht="18" customHeight="1">
      <c r="B384" s="12" t="s">
        <v>538</v>
      </c>
      <c r="J384" s="66" t="str">
        <f>B165</f>
        <v>⑥ 屋外整理清掃費</v>
      </c>
      <c r="K384" s="548" t="str">
        <f>IF(G165="","",G165)</f>
        <v/>
      </c>
      <c r="L384" s="549"/>
      <c r="M384" s="549"/>
      <c r="N384" s="550"/>
      <c r="W384" s="13" t="s">
        <v>159</v>
      </c>
      <c r="X384" s="556" t="str">
        <f t="shared" si="8"/>
        <v>⑥ 屋外整理清掃費に、未入力部分があります。p4 165行以降の確認をお願います。</v>
      </c>
      <c r="Y384" s="557"/>
      <c r="Z384" s="557"/>
      <c r="AA384" s="557"/>
      <c r="AB384" s="557"/>
      <c r="AC384" s="557"/>
      <c r="AD384" s="557"/>
      <c r="AE384" s="557"/>
      <c r="AF384" s="557"/>
      <c r="AG384" s="557"/>
      <c r="AH384" s="557"/>
      <c r="AI384" s="557"/>
      <c r="AJ384" s="557"/>
      <c r="AK384" s="557"/>
      <c r="AL384" s="557"/>
      <c r="AM384" s="557"/>
      <c r="AN384" s="557"/>
      <c r="AO384" s="557"/>
    </row>
    <row r="385" spans="2:41" ht="18" customHeight="1">
      <c r="B385" s="12" t="s">
        <v>676</v>
      </c>
      <c r="J385" s="66" t="str">
        <f>B172</f>
        <v>⑦ 発生材処分費</v>
      </c>
      <c r="K385" s="548" t="str">
        <f>IF(G172="","",G172)</f>
        <v/>
      </c>
      <c r="L385" s="575"/>
      <c r="M385" s="575"/>
      <c r="N385" s="576"/>
      <c r="W385" s="13" t="s">
        <v>159</v>
      </c>
      <c r="X385" s="556" t="str">
        <f t="shared" si="8"/>
        <v>⑦ 発生材処分費に、未入力部分があります。p4 172行以降の確認をお願います。</v>
      </c>
      <c r="Y385" s="557"/>
      <c r="Z385" s="557"/>
      <c r="AA385" s="557"/>
      <c r="AB385" s="557"/>
      <c r="AC385" s="557"/>
      <c r="AD385" s="557"/>
      <c r="AE385" s="557"/>
      <c r="AF385" s="557"/>
      <c r="AG385" s="557"/>
      <c r="AH385" s="557"/>
      <c r="AI385" s="557"/>
      <c r="AJ385" s="557"/>
      <c r="AK385" s="557"/>
      <c r="AL385" s="557"/>
      <c r="AM385" s="557"/>
      <c r="AN385" s="557"/>
      <c r="AO385" s="557"/>
    </row>
    <row r="386" spans="2:41" ht="18" customHeight="1">
      <c r="B386" s="12" t="s">
        <v>539</v>
      </c>
      <c r="J386" s="66" t="str">
        <f>B188</f>
        <v>⑧ 機械器具費</v>
      </c>
      <c r="K386" s="548" t="str">
        <f>IF(F188="","",F188)</f>
        <v/>
      </c>
      <c r="L386" s="549"/>
      <c r="M386" s="549"/>
      <c r="N386" s="550"/>
      <c r="W386" s="13" t="s">
        <v>159</v>
      </c>
      <c r="X386" s="556" t="str">
        <f t="shared" si="8"/>
        <v>⑧ 機械器具費に、未入力部分があります。p5 188行以降の確認をお願います。</v>
      </c>
      <c r="Y386" s="557"/>
      <c r="Z386" s="557"/>
      <c r="AA386" s="557"/>
      <c r="AB386" s="557"/>
      <c r="AC386" s="557"/>
      <c r="AD386" s="557"/>
      <c r="AE386" s="557"/>
      <c r="AF386" s="557"/>
      <c r="AG386" s="557"/>
      <c r="AH386" s="557"/>
      <c r="AI386" s="557"/>
      <c r="AJ386" s="557"/>
      <c r="AK386" s="557"/>
      <c r="AL386" s="557"/>
      <c r="AM386" s="557"/>
      <c r="AN386" s="557"/>
      <c r="AO386" s="557"/>
    </row>
    <row r="387" spans="2:41" ht="18" customHeight="1">
      <c r="B387" s="12" t="s">
        <v>540</v>
      </c>
      <c r="J387" s="66" t="str">
        <f>B234</f>
        <v>⑨ その他</v>
      </c>
      <c r="K387" s="548" t="str">
        <f>IF(F234="","",F234)</f>
        <v/>
      </c>
      <c r="L387" s="549"/>
      <c r="M387" s="549"/>
      <c r="N387" s="550"/>
      <c r="W387" s="13" t="s">
        <v>159</v>
      </c>
      <c r="X387" s="556" t="str">
        <f t="shared" si="8"/>
        <v>⑨ その他に、未入力部分があります。p6 234行以降の確認をお願います。</v>
      </c>
      <c r="Y387" s="557"/>
      <c r="Z387" s="557"/>
      <c r="AA387" s="557"/>
      <c r="AB387" s="557"/>
      <c r="AC387" s="557"/>
      <c r="AD387" s="557"/>
      <c r="AE387" s="557"/>
      <c r="AF387" s="557"/>
      <c r="AG387" s="557"/>
      <c r="AH387" s="557"/>
      <c r="AI387" s="557"/>
      <c r="AJ387" s="557"/>
      <c r="AK387" s="557"/>
      <c r="AL387" s="557"/>
      <c r="AM387" s="557"/>
      <c r="AN387" s="557"/>
      <c r="AO387" s="557"/>
    </row>
    <row r="388" spans="2:41" ht="18" customHeight="1">
      <c r="D388" s="553" t="s">
        <v>541</v>
      </c>
      <c r="E388" s="554"/>
      <c r="F388" s="555"/>
      <c r="G388" s="548" t="str">
        <f>IF(G52="","",G52)</f>
        <v/>
      </c>
      <c r="H388" s="549"/>
      <c r="I388" s="549"/>
      <c r="J388" s="550"/>
    </row>
    <row r="389" spans="2:41" ht="18" customHeight="1">
      <c r="B389" s="12" t="s">
        <v>542</v>
      </c>
      <c r="J389" s="66" t="str">
        <f>B280</f>
        <v>① 労務管理費</v>
      </c>
      <c r="K389" s="548" t="str">
        <f>IF(F280="","",F280)</f>
        <v/>
      </c>
      <c r="L389" s="549"/>
      <c r="M389" s="549"/>
      <c r="N389" s="550"/>
      <c r="W389" s="13" t="s">
        <v>159</v>
      </c>
      <c r="X389" s="556" t="str">
        <f t="shared" ref="X389:X401" si="9">IF(K389="",J389&amp;AT$379&amp;B389&amp;AT$380,"")</f>
        <v>① 労務管理費に、未入力部分があります。p7 280行以降の確認をお願います。</v>
      </c>
      <c r="Y389" s="557"/>
      <c r="Z389" s="557"/>
      <c r="AA389" s="557"/>
      <c r="AB389" s="557"/>
      <c r="AC389" s="557"/>
      <c r="AD389" s="557"/>
      <c r="AE389" s="557"/>
      <c r="AF389" s="557"/>
      <c r="AG389" s="557"/>
      <c r="AH389" s="557"/>
      <c r="AI389" s="557"/>
      <c r="AJ389" s="557"/>
      <c r="AK389" s="557"/>
      <c r="AL389" s="557"/>
      <c r="AM389" s="557"/>
      <c r="AN389" s="557"/>
      <c r="AO389" s="557"/>
    </row>
    <row r="390" spans="2:41" ht="18" customHeight="1">
      <c r="B390" s="12" t="s">
        <v>543</v>
      </c>
      <c r="J390" s="66" t="str">
        <f>B287</f>
        <v>② 租税公課</v>
      </c>
      <c r="K390" s="548" t="str">
        <f>IF(F287="","",F287)</f>
        <v/>
      </c>
      <c r="L390" s="549"/>
      <c r="M390" s="549"/>
      <c r="N390" s="550"/>
      <c r="W390" s="13" t="s">
        <v>159</v>
      </c>
      <c r="X390" s="556" t="str">
        <f t="shared" si="9"/>
        <v>② 租税公課に、未入力部分があります。p7 287行以降の確認をお願います。</v>
      </c>
      <c r="Y390" s="557"/>
      <c r="Z390" s="557"/>
      <c r="AA390" s="557"/>
      <c r="AB390" s="557"/>
      <c r="AC390" s="557"/>
      <c r="AD390" s="557"/>
      <c r="AE390" s="557"/>
      <c r="AF390" s="557"/>
      <c r="AG390" s="557"/>
      <c r="AH390" s="557"/>
      <c r="AI390" s="557"/>
      <c r="AJ390" s="557"/>
      <c r="AK390" s="557"/>
      <c r="AL390" s="557"/>
      <c r="AM390" s="557"/>
      <c r="AN390" s="557"/>
      <c r="AO390" s="557"/>
    </row>
    <row r="391" spans="2:41" ht="18" customHeight="1">
      <c r="B391" s="12" t="s">
        <v>544</v>
      </c>
      <c r="J391" s="66" t="str">
        <f>B291</f>
        <v>③ 保険料</v>
      </c>
      <c r="K391" s="548" t="str">
        <f>IF(F291="","",F291)</f>
        <v/>
      </c>
      <c r="L391" s="549"/>
      <c r="M391" s="549"/>
      <c r="N391" s="550"/>
      <c r="W391" s="13" t="s">
        <v>159</v>
      </c>
      <c r="X391" s="556" t="str">
        <f t="shared" si="9"/>
        <v>③ 保険料に、未入力部分があります。p7 291行以降の確認をお願います。</v>
      </c>
      <c r="Y391" s="557"/>
      <c r="Z391" s="557"/>
      <c r="AA391" s="557"/>
      <c r="AB391" s="557"/>
      <c r="AC391" s="557"/>
      <c r="AD391" s="557"/>
      <c r="AE391" s="557"/>
      <c r="AF391" s="557"/>
      <c r="AG391" s="557"/>
      <c r="AH391" s="557"/>
      <c r="AI391" s="557"/>
      <c r="AJ391" s="557"/>
      <c r="AK391" s="557"/>
      <c r="AL391" s="557"/>
      <c r="AM391" s="557"/>
      <c r="AN391" s="557"/>
      <c r="AO391" s="557"/>
    </row>
    <row r="392" spans="2:41" ht="18" customHeight="1">
      <c r="B392" s="12" t="s">
        <v>545</v>
      </c>
      <c r="J392" s="66" t="str">
        <f>B300</f>
        <v>④ 従業員給与手当</v>
      </c>
      <c r="K392" s="548" t="str">
        <f>IF(F300="","",F300)</f>
        <v/>
      </c>
      <c r="L392" s="549"/>
      <c r="M392" s="549"/>
      <c r="N392" s="550"/>
      <c r="W392" s="13" t="s">
        <v>159</v>
      </c>
      <c r="X392" s="556" t="str">
        <f t="shared" si="9"/>
        <v>④ 従業員給与手当に、未入力部分があります。p7 300行以降の確認をお願います。</v>
      </c>
      <c r="Y392" s="557"/>
      <c r="Z392" s="557"/>
      <c r="AA392" s="557"/>
      <c r="AB392" s="557"/>
      <c r="AC392" s="557"/>
      <c r="AD392" s="557"/>
      <c r="AE392" s="557"/>
      <c r="AF392" s="557"/>
      <c r="AG392" s="557"/>
      <c r="AH392" s="557"/>
      <c r="AI392" s="557"/>
      <c r="AJ392" s="557"/>
      <c r="AK392" s="557"/>
      <c r="AL392" s="557"/>
      <c r="AM392" s="557"/>
      <c r="AN392" s="557"/>
      <c r="AO392" s="557"/>
    </row>
    <row r="393" spans="2:41" ht="18" customHeight="1">
      <c r="B393" s="12" t="s">
        <v>546</v>
      </c>
      <c r="J393" s="66" t="str">
        <f>B306</f>
        <v>⑤ 施工図等作成費</v>
      </c>
      <c r="K393" s="548" t="str">
        <f>IF(F306="","",F306)</f>
        <v/>
      </c>
      <c r="L393" s="549"/>
      <c r="M393" s="549"/>
      <c r="N393" s="550"/>
      <c r="W393" s="13" t="s">
        <v>159</v>
      </c>
      <c r="X393" s="556" t="str">
        <f t="shared" si="9"/>
        <v>⑤ 施工図等作成費に、未入力部分があります。p7 306行以降の確認をお願います。</v>
      </c>
      <c r="Y393" s="557"/>
      <c r="Z393" s="557"/>
      <c r="AA393" s="557"/>
      <c r="AB393" s="557"/>
      <c r="AC393" s="557"/>
      <c r="AD393" s="557"/>
      <c r="AE393" s="557"/>
      <c r="AF393" s="557"/>
      <c r="AG393" s="557"/>
      <c r="AH393" s="557"/>
      <c r="AI393" s="557"/>
      <c r="AJ393" s="557"/>
      <c r="AK393" s="557"/>
      <c r="AL393" s="557"/>
      <c r="AM393" s="557"/>
      <c r="AN393" s="557"/>
      <c r="AO393" s="557"/>
    </row>
    <row r="394" spans="2:41" ht="18" customHeight="1">
      <c r="B394" s="12" t="s">
        <v>547</v>
      </c>
      <c r="J394" s="66" t="str">
        <f>B312</f>
        <v>⑥ 退職金</v>
      </c>
      <c r="K394" s="548" t="str">
        <f>IF(F312="","",F312)</f>
        <v/>
      </c>
      <c r="L394" s="549"/>
      <c r="M394" s="549"/>
      <c r="N394" s="550"/>
      <c r="W394" s="13" t="s">
        <v>159</v>
      </c>
      <c r="X394" s="556" t="str">
        <f t="shared" si="9"/>
        <v>⑥ 退職金に、未入力部分があります。p7 312行以降の確認をお願います。</v>
      </c>
      <c r="Y394" s="557"/>
      <c r="Z394" s="557"/>
      <c r="AA394" s="557"/>
      <c r="AB394" s="557"/>
      <c r="AC394" s="557"/>
      <c r="AD394" s="557"/>
      <c r="AE394" s="557"/>
      <c r="AF394" s="557"/>
      <c r="AG394" s="557"/>
      <c r="AH394" s="557"/>
      <c r="AI394" s="557"/>
      <c r="AJ394" s="557"/>
      <c r="AK394" s="557"/>
      <c r="AL394" s="557"/>
      <c r="AM394" s="557"/>
      <c r="AN394" s="557"/>
      <c r="AO394" s="557"/>
    </row>
    <row r="395" spans="2:41" ht="18" customHeight="1">
      <c r="B395" s="12" t="s">
        <v>555</v>
      </c>
      <c r="J395" s="66" t="str">
        <f>B326</f>
        <v>⑦ 法定福利費</v>
      </c>
      <c r="K395" s="548" t="str">
        <f>IF(F326="","",F326)</f>
        <v/>
      </c>
      <c r="L395" s="549"/>
      <c r="M395" s="549"/>
      <c r="N395" s="550"/>
      <c r="W395" s="13" t="s">
        <v>159</v>
      </c>
      <c r="X395" s="556" t="str">
        <f t="shared" si="9"/>
        <v>⑦ 法定福利費に、未入力部分があります。p8 326行以降の確認をお願います。</v>
      </c>
      <c r="Y395" s="557"/>
      <c r="Z395" s="557"/>
      <c r="AA395" s="557"/>
      <c r="AB395" s="557"/>
      <c r="AC395" s="557"/>
      <c r="AD395" s="557"/>
      <c r="AE395" s="557"/>
      <c r="AF395" s="557"/>
      <c r="AG395" s="557"/>
      <c r="AH395" s="557"/>
      <c r="AI395" s="557"/>
      <c r="AJ395" s="557"/>
      <c r="AK395" s="557"/>
      <c r="AL395" s="557"/>
      <c r="AM395" s="557"/>
      <c r="AN395" s="557"/>
      <c r="AO395" s="557"/>
    </row>
    <row r="396" spans="2:41" ht="18" customHeight="1">
      <c r="B396" s="12" t="s">
        <v>556</v>
      </c>
      <c r="J396" s="66" t="str">
        <f>B335</f>
        <v>⑧ 福利厚生費</v>
      </c>
      <c r="K396" s="548" t="str">
        <f>IF(F335="","",F335)</f>
        <v/>
      </c>
      <c r="L396" s="549"/>
      <c r="M396" s="549"/>
      <c r="N396" s="550"/>
      <c r="W396" s="13" t="s">
        <v>159</v>
      </c>
      <c r="X396" s="556" t="str">
        <f t="shared" si="9"/>
        <v>⑧ 福利厚生費に、未入力部分があります。p8 335行以降の確認をお願います。</v>
      </c>
      <c r="Y396" s="557"/>
      <c r="Z396" s="557"/>
      <c r="AA396" s="557"/>
      <c r="AB396" s="557"/>
      <c r="AC396" s="557"/>
      <c r="AD396" s="557"/>
      <c r="AE396" s="557"/>
      <c r="AF396" s="557"/>
      <c r="AG396" s="557"/>
      <c r="AH396" s="557"/>
      <c r="AI396" s="557"/>
      <c r="AJ396" s="557"/>
      <c r="AK396" s="557"/>
      <c r="AL396" s="557"/>
      <c r="AM396" s="557"/>
      <c r="AN396" s="557"/>
      <c r="AO396" s="557"/>
    </row>
    <row r="397" spans="2:41" ht="18" customHeight="1">
      <c r="B397" s="12" t="s">
        <v>557</v>
      </c>
      <c r="J397" s="66" t="str">
        <f>B339</f>
        <v>⑨ 事務用品費</v>
      </c>
      <c r="K397" s="548" t="str">
        <f>IF(F339="","",F339)</f>
        <v/>
      </c>
      <c r="L397" s="549"/>
      <c r="M397" s="549"/>
      <c r="N397" s="550"/>
      <c r="W397" s="13" t="s">
        <v>159</v>
      </c>
      <c r="X397" s="556" t="str">
        <f t="shared" si="9"/>
        <v>⑨ 事務用品費に、未入力部分があります。p8 339行以降の確認をお願います。</v>
      </c>
      <c r="Y397" s="557"/>
      <c r="Z397" s="557"/>
      <c r="AA397" s="557"/>
      <c r="AB397" s="557"/>
      <c r="AC397" s="557"/>
      <c r="AD397" s="557"/>
      <c r="AE397" s="557"/>
      <c r="AF397" s="557"/>
      <c r="AG397" s="557"/>
      <c r="AH397" s="557"/>
      <c r="AI397" s="557"/>
      <c r="AJ397" s="557"/>
      <c r="AK397" s="557"/>
      <c r="AL397" s="557"/>
      <c r="AM397" s="557"/>
      <c r="AN397" s="557"/>
      <c r="AO397" s="557"/>
    </row>
    <row r="398" spans="2:41" ht="18" customHeight="1">
      <c r="B398" s="12" t="s">
        <v>558</v>
      </c>
      <c r="J398" s="66" t="str">
        <f>B345</f>
        <v>⑩ 通信交通費</v>
      </c>
      <c r="K398" s="548" t="str">
        <f>IF(F345="","",F345)</f>
        <v/>
      </c>
      <c r="L398" s="549"/>
      <c r="M398" s="549"/>
      <c r="N398" s="550"/>
      <c r="W398" s="13" t="s">
        <v>159</v>
      </c>
      <c r="X398" s="556" t="str">
        <f t="shared" si="9"/>
        <v>⑩ 通信交通費に、未入力部分があります。p8 345行以降の確認をお願います。</v>
      </c>
      <c r="Y398" s="557"/>
      <c r="Z398" s="557"/>
      <c r="AA398" s="557"/>
      <c r="AB398" s="557"/>
      <c r="AC398" s="557"/>
      <c r="AD398" s="557"/>
      <c r="AE398" s="557"/>
      <c r="AF398" s="557"/>
      <c r="AG398" s="557"/>
      <c r="AH398" s="557"/>
      <c r="AI398" s="557"/>
      <c r="AJ398" s="557"/>
      <c r="AK398" s="557"/>
      <c r="AL398" s="557"/>
      <c r="AM398" s="557"/>
      <c r="AN398" s="557"/>
      <c r="AO398" s="557"/>
    </row>
    <row r="399" spans="2:41" ht="18" customHeight="1">
      <c r="B399" s="12" t="s">
        <v>559</v>
      </c>
      <c r="J399" s="66" t="str">
        <f>B351</f>
        <v>⑪ 補償費</v>
      </c>
      <c r="K399" s="548" t="str">
        <f>IF(F351="","",F351)</f>
        <v/>
      </c>
      <c r="L399" s="549"/>
      <c r="M399" s="549"/>
      <c r="N399" s="550"/>
      <c r="W399" s="13" t="s">
        <v>159</v>
      </c>
      <c r="X399" s="556" t="str">
        <f t="shared" si="9"/>
        <v>⑪ 補償費に、未入力部分があります。p8 351行以降の確認をお願います。</v>
      </c>
      <c r="Y399" s="557"/>
      <c r="Z399" s="557"/>
      <c r="AA399" s="557"/>
      <c r="AB399" s="557"/>
      <c r="AC399" s="557"/>
      <c r="AD399" s="557"/>
      <c r="AE399" s="557"/>
      <c r="AF399" s="557"/>
      <c r="AG399" s="557"/>
      <c r="AH399" s="557"/>
      <c r="AI399" s="557"/>
      <c r="AJ399" s="557"/>
      <c r="AK399" s="557"/>
      <c r="AL399" s="557"/>
      <c r="AM399" s="557"/>
      <c r="AN399" s="557"/>
      <c r="AO399" s="557"/>
    </row>
    <row r="400" spans="2:41" ht="18" customHeight="1">
      <c r="B400" s="12" t="s">
        <v>560</v>
      </c>
      <c r="J400" s="66" t="str">
        <f>B356</f>
        <v>⑫ 原価性経費配賦額</v>
      </c>
      <c r="K400" s="548" t="str">
        <f>IF(F356="","",F356)</f>
        <v/>
      </c>
      <c r="L400" s="549"/>
      <c r="M400" s="549"/>
      <c r="N400" s="550"/>
      <c r="W400" s="13" t="s">
        <v>159</v>
      </c>
      <c r="X400" s="556" t="str">
        <f t="shared" si="9"/>
        <v>⑫ 原価性経費配賦額に、未入力部分があります。p8 356行以降の確認をお願います。</v>
      </c>
      <c r="Y400" s="557"/>
      <c r="Z400" s="557"/>
      <c r="AA400" s="557"/>
      <c r="AB400" s="557"/>
      <c r="AC400" s="557"/>
      <c r="AD400" s="557"/>
      <c r="AE400" s="557"/>
      <c r="AF400" s="557"/>
      <c r="AG400" s="557"/>
      <c r="AH400" s="557"/>
      <c r="AI400" s="557"/>
      <c r="AJ400" s="557"/>
      <c r="AK400" s="557"/>
      <c r="AL400" s="557"/>
      <c r="AM400" s="557"/>
      <c r="AN400" s="557"/>
      <c r="AO400" s="557"/>
    </row>
    <row r="401" spans="2:41" ht="18" customHeight="1">
      <c r="B401" s="12" t="s">
        <v>561</v>
      </c>
      <c r="J401" s="66" t="str">
        <f>B361</f>
        <v>⑬ その他</v>
      </c>
      <c r="K401" s="548" t="str">
        <f>IF(F361="","",F361)</f>
        <v/>
      </c>
      <c r="L401" s="549"/>
      <c r="M401" s="549"/>
      <c r="N401" s="550"/>
      <c r="W401" s="13" t="s">
        <v>159</v>
      </c>
      <c r="X401" s="556" t="str">
        <f t="shared" si="9"/>
        <v>⑬ その他に、未入力部分があります。p8 361行以降の確認をお願います。</v>
      </c>
      <c r="Y401" s="557"/>
      <c r="Z401" s="557"/>
      <c r="AA401" s="557"/>
      <c r="AB401" s="557"/>
      <c r="AC401" s="557"/>
      <c r="AD401" s="557"/>
      <c r="AE401" s="557"/>
      <c r="AF401" s="557"/>
      <c r="AG401" s="557"/>
      <c r="AH401" s="557"/>
      <c r="AI401" s="557"/>
      <c r="AJ401" s="557"/>
      <c r="AK401" s="557"/>
      <c r="AL401" s="557"/>
      <c r="AM401" s="557"/>
      <c r="AN401" s="557"/>
      <c r="AO401" s="557"/>
    </row>
    <row r="402" spans="2:41" ht="18" customHeight="1">
      <c r="B402" s="12" t="s">
        <v>565</v>
      </c>
      <c r="D402" s="553" t="s">
        <v>564</v>
      </c>
      <c r="E402" s="554"/>
      <c r="F402" s="555"/>
      <c r="G402" s="548" t="str">
        <f>IF(G50="","",SUM(G50,G56))</f>
        <v/>
      </c>
      <c r="H402" s="549"/>
      <c r="I402" s="549"/>
      <c r="J402" s="550"/>
      <c r="N402" s="66" t="s">
        <v>605</v>
      </c>
      <c r="W402" s="13" t="s">
        <v>159</v>
      </c>
      <c r="X402" s="556" t="str">
        <f>IF(G402="",D402&amp;AT$381&amp;B402&amp;AT$382,"")</f>
        <v>直接工事費が未入力です。p2 50行を確認願います。</v>
      </c>
      <c r="Y402" s="557"/>
      <c r="Z402" s="557"/>
      <c r="AA402" s="557"/>
      <c r="AB402" s="557"/>
      <c r="AC402" s="557"/>
      <c r="AD402" s="557"/>
      <c r="AE402" s="557"/>
      <c r="AF402" s="557"/>
      <c r="AG402" s="557"/>
      <c r="AH402" s="557"/>
      <c r="AI402" s="557"/>
      <c r="AJ402" s="557"/>
      <c r="AK402" s="557"/>
      <c r="AL402" s="557"/>
      <c r="AM402" s="557"/>
      <c r="AN402" s="557"/>
      <c r="AO402" s="557"/>
    </row>
    <row r="403" spans="2:41" ht="18" customHeight="1">
      <c r="D403" s="553" t="s">
        <v>929</v>
      </c>
      <c r="E403" s="554"/>
      <c r="F403" s="555"/>
      <c r="G403" s="548" t="str">
        <f>IF(OR(K404="",K405="",K406=""),"",G402-SUM(K404:N406))</f>
        <v/>
      </c>
      <c r="H403" s="549"/>
      <c r="I403" s="549"/>
      <c r="J403" s="550"/>
      <c r="K403" s="548" t="str">
        <f>IF(G403="","",G403-SUM(G410,G412:J416))</f>
        <v/>
      </c>
      <c r="L403" s="549"/>
      <c r="M403" s="549"/>
      <c r="N403" s="550"/>
    </row>
    <row r="404" spans="2:41" ht="18" customHeight="1">
      <c r="B404" s="12" t="s">
        <v>571</v>
      </c>
      <c r="J404" s="66" t="str">
        <f>F62</f>
        <v>電気設備工事</v>
      </c>
      <c r="K404" s="548" t="str">
        <f>IF(OR(G60="",AND(G62="有",H62="")),"",IF(OR(G60="無",AND(G60="有",G62="無")),0,H62))</f>
        <v/>
      </c>
      <c r="L404" s="549"/>
      <c r="M404" s="549"/>
      <c r="N404" s="550"/>
      <c r="S404" s="558" t="str">
        <f>IF(T62="","",T62)</f>
        <v/>
      </c>
      <c r="T404" s="559"/>
      <c r="W404" s="13" t="s">
        <v>159</v>
      </c>
      <c r="X404" s="556" t="str">
        <f>IF(K404="",AT383&amp;AT$379&amp;B404&amp;AT$380,"")</f>
        <v>① 他工種の有無等に、未入力部分があります。p2 60行以降の確認をお願います。</v>
      </c>
      <c r="Y404" s="557"/>
      <c r="Z404" s="557"/>
      <c r="AA404" s="557"/>
      <c r="AB404" s="557"/>
      <c r="AC404" s="557"/>
      <c r="AD404" s="557"/>
      <c r="AE404" s="557"/>
      <c r="AF404" s="557"/>
      <c r="AG404" s="557"/>
      <c r="AH404" s="557"/>
      <c r="AI404" s="557"/>
      <c r="AJ404" s="557"/>
      <c r="AK404" s="557"/>
      <c r="AL404" s="557"/>
      <c r="AM404" s="557"/>
      <c r="AN404" s="557"/>
      <c r="AO404" s="557"/>
    </row>
    <row r="405" spans="2:41" ht="18" customHeight="1">
      <c r="B405" s="12" t="s">
        <v>570</v>
      </c>
      <c r="J405" s="66" t="str">
        <f>F63</f>
        <v>機械設備工事</v>
      </c>
      <c r="K405" s="548" t="str">
        <f>IF(OR(G60="",AND(G63="有",H63="")),"",IF(OR(G60="無",AND(G60="有",G63="無")),0,H63))</f>
        <v/>
      </c>
      <c r="L405" s="549"/>
      <c r="M405" s="549"/>
      <c r="N405" s="550"/>
      <c r="S405" s="558" t="str">
        <f t="shared" ref="S405:S406" si="10">IF(T63="","",T63)</f>
        <v/>
      </c>
      <c r="T405" s="559"/>
      <c r="W405" s="13" t="s">
        <v>159</v>
      </c>
      <c r="X405" s="556" t="str">
        <f>IF(K405="",AT383&amp;AT$379&amp;B405&amp;AT$380,"")</f>
        <v>① 他工種の有無等に、未入力部分があります。p2 60行以降の確認をお願います。</v>
      </c>
      <c r="Y405" s="557"/>
      <c r="Z405" s="557"/>
      <c r="AA405" s="557"/>
      <c r="AB405" s="557"/>
      <c r="AC405" s="557"/>
      <c r="AD405" s="557"/>
      <c r="AE405" s="557"/>
      <c r="AF405" s="557"/>
      <c r="AG405" s="557"/>
      <c r="AH405" s="557"/>
      <c r="AI405" s="557"/>
      <c r="AJ405" s="557"/>
      <c r="AK405" s="557"/>
      <c r="AL405" s="557"/>
      <c r="AM405" s="557"/>
      <c r="AN405" s="557"/>
      <c r="AO405" s="557"/>
    </row>
    <row r="406" spans="2:41" ht="18" customHeight="1">
      <c r="B406" s="12" t="s">
        <v>570</v>
      </c>
      <c r="J406" s="66" t="str">
        <f>F64</f>
        <v>昇降機設備工事</v>
      </c>
      <c r="K406" s="548" t="str">
        <f>IF(OR(G60="",AND(G64="有",H64="")),"",IF(OR(G60="無",AND(G60="有",G64="無")),0,H64))</f>
        <v/>
      </c>
      <c r="L406" s="549"/>
      <c r="M406" s="549"/>
      <c r="N406" s="550"/>
      <c r="S406" s="558" t="str">
        <f t="shared" si="10"/>
        <v/>
      </c>
      <c r="T406" s="559"/>
      <c r="W406" s="13" t="s">
        <v>159</v>
      </c>
      <c r="X406" s="556" t="str">
        <f>IF(K406="",$AT$383&amp;AT$379&amp;B406&amp;AT$380,"")</f>
        <v>① 他工種の有無等に、未入力部分があります。p2 60行以降の確認をお願います。</v>
      </c>
      <c r="Y406" s="557"/>
      <c r="Z406" s="557"/>
      <c r="AA406" s="557"/>
      <c r="AB406" s="557"/>
      <c r="AC406" s="557"/>
      <c r="AD406" s="557"/>
      <c r="AE406" s="557"/>
      <c r="AF406" s="557"/>
      <c r="AG406" s="557"/>
      <c r="AH406" s="557"/>
      <c r="AI406" s="557"/>
      <c r="AJ406" s="557"/>
      <c r="AK406" s="557"/>
      <c r="AL406" s="557"/>
      <c r="AM406" s="557"/>
      <c r="AN406" s="557"/>
      <c r="AO406" s="557"/>
    </row>
    <row r="407" spans="2:41" ht="18" customHeight="1">
      <c r="B407" s="12" t="s">
        <v>570</v>
      </c>
      <c r="J407" s="66" t="s">
        <v>572</v>
      </c>
      <c r="K407" s="548" t="str">
        <f>IF(K404=0,0,IF(OR(K404="",AND(K404&lt;&gt;"",G65="")),"",G65))</f>
        <v/>
      </c>
      <c r="L407" s="549"/>
      <c r="M407" s="549"/>
      <c r="N407" s="550"/>
      <c r="W407" s="13" t="s">
        <v>159</v>
      </c>
      <c r="X407" s="556" t="str">
        <f>IF(K407="",$AT$383&amp;AT$379&amp;B407&amp;AT$380,"")</f>
        <v>① 他工種の有無等に、未入力部分があります。p2 60行以降の確認をお願います。</v>
      </c>
      <c r="Y407" s="557"/>
      <c r="Z407" s="557"/>
      <c r="AA407" s="557"/>
      <c r="AB407" s="557"/>
      <c r="AC407" s="557"/>
      <c r="AD407" s="557"/>
      <c r="AE407" s="557"/>
      <c r="AF407" s="557"/>
      <c r="AG407" s="557"/>
      <c r="AH407" s="557"/>
      <c r="AI407" s="557"/>
      <c r="AJ407" s="557"/>
      <c r="AK407" s="557"/>
      <c r="AL407" s="557"/>
      <c r="AM407" s="557"/>
      <c r="AN407" s="557"/>
      <c r="AO407" s="557"/>
    </row>
    <row r="408" spans="2:41" ht="18" customHeight="1">
      <c r="B408" s="12" t="s">
        <v>570</v>
      </c>
      <c r="J408" s="66" t="s">
        <v>573</v>
      </c>
      <c r="K408" s="548" t="str">
        <f>IF(K405=0,0,IF(OR(K405="",AND(K405&lt;&gt;"",G66="")),"",G66))</f>
        <v/>
      </c>
      <c r="L408" s="549"/>
      <c r="M408" s="549"/>
      <c r="N408" s="550"/>
      <c r="W408" s="13" t="s">
        <v>159</v>
      </c>
      <c r="X408" s="556" t="str">
        <f>IF(K408="",$AT$383&amp;AT$379&amp;B408&amp;AT$380,"")</f>
        <v>① 他工種の有無等に、未入力部分があります。p2 60行以降の確認をお願います。</v>
      </c>
      <c r="Y408" s="557"/>
      <c r="Z408" s="557"/>
      <c r="AA408" s="557"/>
      <c r="AB408" s="557"/>
      <c r="AC408" s="557"/>
      <c r="AD408" s="557"/>
      <c r="AE408" s="557"/>
      <c r="AF408" s="557"/>
      <c r="AG408" s="557"/>
      <c r="AH408" s="557"/>
      <c r="AI408" s="557"/>
      <c r="AJ408" s="557"/>
      <c r="AK408" s="557"/>
      <c r="AL408" s="557"/>
      <c r="AM408" s="557"/>
      <c r="AN408" s="557"/>
      <c r="AO408" s="557"/>
    </row>
    <row r="409" spans="2:41" ht="18" customHeight="1">
      <c r="B409" s="12" t="s">
        <v>570</v>
      </c>
      <c r="J409" s="66" t="s">
        <v>574</v>
      </c>
      <c r="K409" s="548" t="str">
        <f>IF(K406=0,0,IF(OR(K406="",AND(K406&lt;&gt;"",G67="")),"",G67))</f>
        <v/>
      </c>
      <c r="L409" s="549"/>
      <c r="M409" s="549"/>
      <c r="N409" s="550"/>
      <c r="W409" s="13" t="s">
        <v>159</v>
      </c>
      <c r="X409" s="556" t="str">
        <f>IF(K409="",$AT$383&amp;AT$379&amp;B409&amp;AT$380,"")</f>
        <v>① 他工種の有無等に、未入力部分があります。p2 60行以降の確認をお願います。</v>
      </c>
      <c r="Y409" s="557"/>
      <c r="Z409" s="557"/>
      <c r="AA409" s="557"/>
      <c r="AB409" s="557"/>
      <c r="AC409" s="557"/>
      <c r="AD409" s="557"/>
      <c r="AE409" s="557"/>
      <c r="AF409" s="557"/>
      <c r="AG409" s="557"/>
      <c r="AH409" s="557"/>
      <c r="AI409" s="557"/>
      <c r="AJ409" s="557"/>
      <c r="AK409" s="557"/>
      <c r="AL409" s="557"/>
      <c r="AM409" s="557"/>
      <c r="AN409" s="557"/>
      <c r="AO409" s="557"/>
    </row>
    <row r="410" spans="2:41" ht="18" customHeight="1">
      <c r="B410" s="12" t="s">
        <v>594</v>
      </c>
      <c r="D410" s="553" t="str">
        <f>B71</f>
        <v>① 鉄骨工事</v>
      </c>
      <c r="E410" s="554"/>
      <c r="F410" s="555"/>
      <c r="G410" s="548" t="str">
        <f>IF(OR(T71=1,T72=1),SUM(G73:J75),"")</f>
        <v/>
      </c>
      <c r="H410" s="549"/>
      <c r="I410" s="549"/>
      <c r="J410" s="550"/>
      <c r="K410" s="548"/>
      <c r="L410" s="549"/>
      <c r="M410" s="549"/>
      <c r="N410" s="549"/>
      <c r="O410" s="551"/>
      <c r="P410" s="552"/>
      <c r="Q410" s="552"/>
      <c r="R410" s="552"/>
    </row>
    <row r="411" spans="2:41" ht="18" customHeight="1">
      <c r="D411" s="553" t="s">
        <v>602</v>
      </c>
      <c r="E411" s="554"/>
      <c r="F411" s="555"/>
      <c r="G411" s="548" t="str">
        <f>IF(G410="","",G73)</f>
        <v/>
      </c>
      <c r="H411" s="549"/>
      <c r="I411" s="549"/>
      <c r="J411" s="550"/>
      <c r="K411" s="548" t="str">
        <f>IF(G410="","",G74)</f>
        <v/>
      </c>
      <c r="L411" s="549"/>
      <c r="M411" s="549"/>
      <c r="N411" s="550"/>
      <c r="O411" s="548" t="str">
        <f>IF(G410="","",G75)</f>
        <v/>
      </c>
      <c r="P411" s="549"/>
      <c r="Q411" s="549"/>
      <c r="R411" s="550"/>
    </row>
    <row r="412" spans="2:41" ht="18" customHeight="1">
      <c r="B412" s="12" t="s">
        <v>595</v>
      </c>
      <c r="D412" s="553" t="str">
        <f>B76</f>
        <v>② ＰＣ工事</v>
      </c>
      <c r="E412" s="554"/>
      <c r="F412" s="555"/>
      <c r="G412" s="548" t="str">
        <f>IF(T76=1,G77,"")</f>
        <v/>
      </c>
      <c r="H412" s="549"/>
      <c r="I412" s="549"/>
      <c r="J412" s="550"/>
      <c r="N412" s="66" t="s">
        <v>603</v>
      </c>
      <c r="R412" s="66" t="s">
        <v>604</v>
      </c>
    </row>
    <row r="413" spans="2:41" ht="18" customHeight="1">
      <c r="B413" s="12" t="s">
        <v>596</v>
      </c>
      <c r="D413" s="553" t="str">
        <f>B78</f>
        <v>③ 特殊な室内装飾品</v>
      </c>
      <c r="E413" s="554"/>
      <c r="F413" s="555"/>
      <c r="G413" s="548" t="str">
        <f>IF(T78=1,G79,"")</f>
        <v/>
      </c>
      <c r="H413" s="549"/>
      <c r="I413" s="549"/>
      <c r="J413" s="550"/>
      <c r="N413" s="66"/>
    </row>
    <row r="414" spans="2:41" ht="18" customHeight="1" thickBot="1">
      <c r="B414" s="12" t="s">
        <v>597</v>
      </c>
      <c r="D414" s="553" t="str">
        <f>B80</f>
        <v>④ 造園工事</v>
      </c>
      <c r="E414" s="554"/>
      <c r="F414" s="555"/>
      <c r="G414" s="548" t="str">
        <f>IF(T80=1,G81,"")</f>
        <v/>
      </c>
      <c r="H414" s="549"/>
      <c r="I414" s="549"/>
      <c r="J414" s="550"/>
      <c r="K414" s="548" t="str">
        <f>IF(G414="","",G82)</f>
        <v/>
      </c>
      <c r="L414" s="549"/>
      <c r="M414" s="549"/>
      <c r="N414" s="550"/>
    </row>
    <row r="415" spans="2:41" ht="18" customHeight="1">
      <c r="B415" s="12" t="s">
        <v>598</v>
      </c>
      <c r="D415" s="553" t="str">
        <f>B83</f>
        <v>⑤ 舗装工事</v>
      </c>
      <c r="E415" s="554"/>
      <c r="F415" s="555"/>
      <c r="G415" s="548" t="str">
        <f>IF(T83=1,G84,"")</f>
        <v/>
      </c>
      <c r="H415" s="549"/>
      <c r="I415" s="549"/>
      <c r="J415" s="550"/>
      <c r="N415" s="66" t="s">
        <v>600</v>
      </c>
      <c r="R415" s="66" t="s">
        <v>601</v>
      </c>
      <c r="X415" s="542" t="str">
        <f>IF(AND(X376="",G19&lt;&gt;"",G388&lt;&gt;"",G376&lt;&gt;"",G402&lt;&gt;""),AU36,AU35)</f>
        <v>本シートの入力をお願いします。</v>
      </c>
      <c r="Y415" s="543"/>
      <c r="Z415" s="543"/>
      <c r="AA415" s="543"/>
      <c r="AB415" s="543"/>
      <c r="AC415" s="543"/>
      <c r="AD415" s="543"/>
      <c r="AE415" s="543"/>
      <c r="AF415" s="543"/>
      <c r="AG415" s="543"/>
      <c r="AH415" s="543"/>
      <c r="AI415" s="543"/>
      <c r="AJ415" s="543"/>
      <c r="AK415" s="543"/>
      <c r="AL415" s="543"/>
      <c r="AM415" s="543"/>
      <c r="AN415" s="543"/>
      <c r="AO415" s="544"/>
    </row>
    <row r="416" spans="2:41" ht="18" customHeight="1" thickBot="1">
      <c r="B416" s="12" t="s">
        <v>599</v>
      </c>
      <c r="D416" s="553" t="str">
        <f>B85</f>
        <v>⑥ とりこわし工事</v>
      </c>
      <c r="E416" s="554"/>
      <c r="F416" s="555"/>
      <c r="G416" s="548" t="str">
        <f>IF(T85=1,G86,"")</f>
        <v/>
      </c>
      <c r="H416" s="549"/>
      <c r="I416" s="549"/>
      <c r="J416" s="550"/>
      <c r="K416" s="548" t="str">
        <f>IF(G416="","",G87)</f>
        <v/>
      </c>
      <c r="L416" s="549"/>
      <c r="M416" s="549"/>
      <c r="N416" s="550"/>
      <c r="O416" s="548" t="str">
        <f>IF(G416="","",G88)</f>
        <v/>
      </c>
      <c r="P416" s="549"/>
      <c r="Q416" s="549"/>
      <c r="R416" s="550"/>
      <c r="X416" s="545"/>
      <c r="Y416" s="546"/>
      <c r="Z416" s="546"/>
      <c r="AA416" s="546"/>
      <c r="AB416" s="546"/>
      <c r="AC416" s="546"/>
      <c r="AD416" s="546"/>
      <c r="AE416" s="546"/>
      <c r="AF416" s="546"/>
      <c r="AG416" s="546"/>
      <c r="AH416" s="546"/>
      <c r="AI416" s="546"/>
      <c r="AJ416" s="546"/>
      <c r="AK416" s="546"/>
      <c r="AL416" s="546"/>
      <c r="AM416" s="546"/>
      <c r="AN416" s="546"/>
      <c r="AO416" s="547"/>
    </row>
  </sheetData>
  <sheetProtection algorithmName="SHA-512" hashValue="5X5zgaWjjKqxZyoGwMYD8cCKFcPPTfmYNYw1l17PO4xpDdPkj8BbpimKgPGUp6/M0buhsIZH5eUvYuvxElGusA==" saltValue="d+iPhZ43pA6+bCNGGEJjag==" spinCount="100000" sheet="1" objects="1" scenarios="1"/>
  <mergeCells count="1266">
    <mergeCell ref="CL63:CW63"/>
    <mergeCell ref="CX63:CY63"/>
    <mergeCell ref="DA63:DC63"/>
    <mergeCell ref="CI64:CK64"/>
    <mergeCell ref="CL64:CW64"/>
    <mergeCell ref="CX64:CY64"/>
    <mergeCell ref="CX55:CY55"/>
    <mergeCell ref="DA55:DC55"/>
    <mergeCell ref="CI56:CK56"/>
    <mergeCell ref="CL56:CW56"/>
    <mergeCell ref="CX56:CY56"/>
    <mergeCell ref="CI57:CK57"/>
    <mergeCell ref="CL57:CW57"/>
    <mergeCell ref="CX57:CY57"/>
    <mergeCell ref="DA57:DC57"/>
    <mergeCell ref="CI58:CK58"/>
    <mergeCell ref="CL58:CW58"/>
    <mergeCell ref="CX58:CY58"/>
    <mergeCell ref="CI59:CK59"/>
    <mergeCell ref="CL59:CW59"/>
    <mergeCell ref="CX59:CY59"/>
    <mergeCell ref="DA59:DC59"/>
    <mergeCell ref="CI62:CK62"/>
    <mergeCell ref="CL62:CW62"/>
    <mergeCell ref="CX62:CY62"/>
    <mergeCell ref="CI60:CK60"/>
    <mergeCell ref="CL60:CW60"/>
    <mergeCell ref="CX60:CY60"/>
    <mergeCell ref="CI61:CK61"/>
    <mergeCell ref="CL61:CW61"/>
    <mergeCell ref="CX61:CY61"/>
    <mergeCell ref="DA48:DC48"/>
    <mergeCell ref="BZ49:CB49"/>
    <mergeCell ref="CI49:CK49"/>
    <mergeCell ref="CL49:CW49"/>
    <mergeCell ref="CX49:CY49"/>
    <mergeCell ref="DA49:DC49"/>
    <mergeCell ref="CI50:CK50"/>
    <mergeCell ref="CL50:CW50"/>
    <mergeCell ref="CX50:CY50"/>
    <mergeCell ref="BZ51:CB51"/>
    <mergeCell ref="BZ53:CB53"/>
    <mergeCell ref="BZ55:CB55"/>
    <mergeCell ref="BZ57:CB57"/>
    <mergeCell ref="BZ59:CB59"/>
    <mergeCell ref="BZ63:CB63"/>
    <mergeCell ref="CI51:CK51"/>
    <mergeCell ref="CL51:CW51"/>
    <mergeCell ref="CX51:CY51"/>
    <mergeCell ref="DA51:DC51"/>
    <mergeCell ref="CI52:CK52"/>
    <mergeCell ref="CL52:CW52"/>
    <mergeCell ref="CX52:CY52"/>
    <mergeCell ref="CI53:CK53"/>
    <mergeCell ref="CL53:CW53"/>
    <mergeCell ref="CX53:CY53"/>
    <mergeCell ref="DA53:DC53"/>
    <mergeCell ref="CI54:CK54"/>
    <mergeCell ref="CL54:CW54"/>
    <mergeCell ref="CX54:CY54"/>
    <mergeCell ref="CI55:CK55"/>
    <mergeCell ref="CL55:CW55"/>
    <mergeCell ref="CI63:CK63"/>
    <mergeCell ref="CL43:CW43"/>
    <mergeCell ref="CX43:CY43"/>
    <mergeCell ref="DA43:DC43"/>
    <mergeCell ref="BZ44:CB44"/>
    <mergeCell ref="CF45:CH45"/>
    <mergeCell ref="CI45:CK45"/>
    <mergeCell ref="CL45:CN45"/>
    <mergeCell ref="CO45:CQ45"/>
    <mergeCell ref="CR45:CT45"/>
    <mergeCell ref="DA44:DC44"/>
    <mergeCell ref="CW45:CY45"/>
    <mergeCell ref="BZ46:CB46"/>
    <mergeCell ref="CI46:CK46"/>
    <mergeCell ref="CL46:CW46"/>
    <mergeCell ref="CI47:CK47"/>
    <mergeCell ref="CL47:CW47"/>
    <mergeCell ref="DA46:DC46"/>
    <mergeCell ref="CX46:CY46"/>
    <mergeCell ref="CX47:CY47"/>
    <mergeCell ref="CL38:CW38"/>
    <mergeCell ref="CX38:CY38"/>
    <mergeCell ref="DA38:DC38"/>
    <mergeCell ref="CI39:CK39"/>
    <mergeCell ref="CL39:CW39"/>
    <mergeCell ref="CX39:CY39"/>
    <mergeCell ref="DA39:DC39"/>
    <mergeCell ref="BZ40:CB40"/>
    <mergeCell ref="CI40:CK40"/>
    <mergeCell ref="CL40:CW40"/>
    <mergeCell ref="CX40:CY40"/>
    <mergeCell ref="DA40:DC40"/>
    <mergeCell ref="CI41:CK41"/>
    <mergeCell ref="CL41:CW41"/>
    <mergeCell ref="CX41:CY41"/>
    <mergeCell ref="DA41:DC41"/>
    <mergeCell ref="BZ42:CB42"/>
    <mergeCell ref="CI42:CK42"/>
    <mergeCell ref="CL42:CW42"/>
    <mergeCell ref="CX42:CY42"/>
    <mergeCell ref="DA42:DC42"/>
    <mergeCell ref="BZ38:CB38"/>
    <mergeCell ref="CC38:CE38"/>
    <mergeCell ref="CI38:CK38"/>
    <mergeCell ref="X347:AO347"/>
    <mergeCell ref="X348:AO348"/>
    <mergeCell ref="X349:AO349"/>
    <mergeCell ref="X352:AO352"/>
    <mergeCell ref="X351:AO351"/>
    <mergeCell ref="X350:AO350"/>
    <mergeCell ref="F289:J289"/>
    <mergeCell ref="X271:AO271"/>
    <mergeCell ref="X272:AO272"/>
    <mergeCell ref="X273:AO273"/>
    <mergeCell ref="X286:AO286"/>
    <mergeCell ref="N289:T289"/>
    <mergeCell ref="X228:AO228"/>
    <mergeCell ref="S231:T231"/>
    <mergeCell ref="X253:AO253"/>
    <mergeCell ref="CI43:CK43"/>
    <mergeCell ref="BZ48:CB48"/>
    <mergeCell ref="N235:T235"/>
    <mergeCell ref="F251:J251"/>
    <mergeCell ref="N251:T251"/>
    <mergeCell ref="F250:J250"/>
    <mergeCell ref="N250:T250"/>
    <mergeCell ref="X330:AO330"/>
    <mergeCell ref="X325:AO325"/>
    <mergeCell ref="X326:AO326"/>
    <mergeCell ref="X331:AO331"/>
    <mergeCell ref="X318:AO318"/>
    <mergeCell ref="X319:AO319"/>
    <mergeCell ref="X320:AO320"/>
    <mergeCell ref="X247:AO247"/>
    <mergeCell ref="X248:AO248"/>
    <mergeCell ref="X249:AO249"/>
    <mergeCell ref="B328:E328"/>
    <mergeCell ref="B332:E332"/>
    <mergeCell ref="F329:J329"/>
    <mergeCell ref="F330:J330"/>
    <mergeCell ref="F331:J331"/>
    <mergeCell ref="F332:J332"/>
    <mergeCell ref="F333:J333"/>
    <mergeCell ref="N333:T333"/>
    <mergeCell ref="X333:AO333"/>
    <mergeCell ref="X329:AO329"/>
    <mergeCell ref="G36:I36"/>
    <mergeCell ref="J36:L36"/>
    <mergeCell ref="M36:O36"/>
    <mergeCell ref="X254:AO254"/>
    <mergeCell ref="X255:AO255"/>
    <mergeCell ref="N290:T290"/>
    <mergeCell ref="F291:J291"/>
    <mergeCell ref="F292:J292"/>
    <mergeCell ref="F293:J293"/>
    <mergeCell ref="F294:J294"/>
    <mergeCell ref="F290:J290"/>
    <mergeCell ref="F295:J295"/>
    <mergeCell ref="F302:J302"/>
    <mergeCell ref="F303:J303"/>
    <mergeCell ref="F305:J305"/>
    <mergeCell ref="F306:J306"/>
    <mergeCell ref="F296:J296"/>
    <mergeCell ref="F297:J297"/>
    <mergeCell ref="F298:J298"/>
    <mergeCell ref="F299:J299"/>
    <mergeCell ref="F300:J300"/>
    <mergeCell ref="F301:J301"/>
    <mergeCell ref="K392:N392"/>
    <mergeCell ref="K393:N393"/>
    <mergeCell ref="K399:N399"/>
    <mergeCell ref="K400:N400"/>
    <mergeCell ref="K401:N401"/>
    <mergeCell ref="X384:AO384"/>
    <mergeCell ref="X386:AO386"/>
    <mergeCell ref="X387:AO387"/>
    <mergeCell ref="X389:AO389"/>
    <mergeCell ref="X390:AO390"/>
    <mergeCell ref="X391:AO391"/>
    <mergeCell ref="X392:AO392"/>
    <mergeCell ref="X393:AO393"/>
    <mergeCell ref="X394:AO394"/>
    <mergeCell ref="X395:AO395"/>
    <mergeCell ref="X396:AO396"/>
    <mergeCell ref="X397:AO397"/>
    <mergeCell ref="X398:AO398"/>
    <mergeCell ref="X399:AO399"/>
    <mergeCell ref="X400:AO400"/>
    <mergeCell ref="X401:AO401"/>
    <mergeCell ref="K385:N385"/>
    <mergeCell ref="X385:AO385"/>
    <mergeCell ref="K394:N394"/>
    <mergeCell ref="K395:N395"/>
    <mergeCell ref="K396:N396"/>
    <mergeCell ref="K397:N397"/>
    <mergeCell ref="K398:N398"/>
    <mergeCell ref="K384:N384"/>
    <mergeCell ref="K386:N386"/>
    <mergeCell ref="K387:N387"/>
    <mergeCell ref="K389:N389"/>
    <mergeCell ref="K390:N390"/>
    <mergeCell ref="K391:N391"/>
    <mergeCell ref="G377:J377"/>
    <mergeCell ref="X376:AO377"/>
    <mergeCell ref="F334:J334"/>
    <mergeCell ref="N334:T334"/>
    <mergeCell ref="X334:AO334"/>
    <mergeCell ref="X332:AO332"/>
    <mergeCell ref="X353:AO353"/>
    <mergeCell ref="X354:AO354"/>
    <mergeCell ref="X355:AO355"/>
    <mergeCell ref="X356:AO356"/>
    <mergeCell ref="X357:AO357"/>
    <mergeCell ref="X343:AO343"/>
    <mergeCell ref="X344:AO344"/>
    <mergeCell ref="X345:AO345"/>
    <mergeCell ref="X346:AO346"/>
    <mergeCell ref="X337:AO337"/>
    <mergeCell ref="X338:AO338"/>
    <mergeCell ref="X339:AO339"/>
    <mergeCell ref="X340:AO340"/>
    <mergeCell ref="X342:AO342"/>
    <mergeCell ref="X341:AO341"/>
    <mergeCell ref="X380:AO380"/>
    <mergeCell ref="X381:AO381"/>
    <mergeCell ref="X382:AO382"/>
    <mergeCell ref="X383:AO383"/>
    <mergeCell ref="F367:J367"/>
    <mergeCell ref="N367:T367"/>
    <mergeCell ref="F368:J368"/>
    <mergeCell ref="S369:T369"/>
    <mergeCell ref="G371:J371"/>
    <mergeCell ref="B313:E313"/>
    <mergeCell ref="F307:J307"/>
    <mergeCell ref="F308:J308"/>
    <mergeCell ref="F309:J309"/>
    <mergeCell ref="F310:J310"/>
    <mergeCell ref="X256:AO256"/>
    <mergeCell ref="X257:AO257"/>
    <mergeCell ref="X299:AO299"/>
    <mergeCell ref="X313:AO313"/>
    <mergeCell ref="X303:AO303"/>
    <mergeCell ref="X305:AO305"/>
    <mergeCell ref="X306:AO306"/>
    <mergeCell ref="X307:AO307"/>
    <mergeCell ref="X308:AO308"/>
    <mergeCell ref="X309:AO309"/>
    <mergeCell ref="X312:AO312"/>
    <mergeCell ref="X304:AO304"/>
    <mergeCell ref="X288:AO288"/>
    <mergeCell ref="F287:J287"/>
    <mergeCell ref="F288:J288"/>
    <mergeCell ref="X282:AO282"/>
    <mergeCell ref="F304:J304"/>
    <mergeCell ref="F312:J312"/>
    <mergeCell ref="F313:J313"/>
    <mergeCell ref="N285:T285"/>
    <mergeCell ref="N286:T286"/>
    <mergeCell ref="S277:T277"/>
    <mergeCell ref="X295:AO295"/>
    <mergeCell ref="X258:AO258"/>
    <mergeCell ref="X279:AO279"/>
    <mergeCell ref="X280:AO280"/>
    <mergeCell ref="X281:AO281"/>
    <mergeCell ref="X302:AO302"/>
    <mergeCell ref="X314:AO314"/>
    <mergeCell ref="X315:AO315"/>
    <mergeCell ref="S323:T323"/>
    <mergeCell ref="X316:AO316"/>
    <mergeCell ref="X317:AO317"/>
    <mergeCell ref="X321:AO321"/>
    <mergeCell ref="X322:AO322"/>
    <mergeCell ref="X244:AO244"/>
    <mergeCell ref="X251:AO251"/>
    <mergeCell ref="X296:AO296"/>
    <mergeCell ref="X264:AO264"/>
    <mergeCell ref="X265:AO265"/>
    <mergeCell ref="X266:AO266"/>
    <mergeCell ref="X267:AO267"/>
    <mergeCell ref="X268:AO268"/>
    <mergeCell ref="X289:AO289"/>
    <mergeCell ref="X290:AO290"/>
    <mergeCell ref="X291:AO291"/>
    <mergeCell ref="X292:AO292"/>
    <mergeCell ref="X293:AO293"/>
    <mergeCell ref="X294:AO294"/>
    <mergeCell ref="X269:AO269"/>
    <mergeCell ref="X270:AO270"/>
    <mergeCell ref="X278:AO278"/>
    <mergeCell ref="X285:AO285"/>
    <mergeCell ref="X287:AO287"/>
    <mergeCell ref="X260:AO260"/>
    <mergeCell ref="X261:AO261"/>
    <mergeCell ref="X262:AO262"/>
    <mergeCell ref="X263:AO263"/>
    <mergeCell ref="X275:AO275"/>
    <mergeCell ref="F314:J314"/>
    <mergeCell ref="X328:AO328"/>
    <mergeCell ref="X324:AO324"/>
    <mergeCell ref="X327:AO327"/>
    <mergeCell ref="X274:AO274"/>
    <mergeCell ref="X276:AO276"/>
    <mergeCell ref="X252:AO252"/>
    <mergeCell ref="X250:AO250"/>
    <mergeCell ref="P202:Q202"/>
    <mergeCell ref="S202:T202"/>
    <mergeCell ref="O204:P204"/>
    <mergeCell ref="Q204:R204"/>
    <mergeCell ref="S204:T204"/>
    <mergeCell ref="X214:AO214"/>
    <mergeCell ref="X205:AO205"/>
    <mergeCell ref="X206:AO206"/>
    <mergeCell ref="X207:AO207"/>
    <mergeCell ref="X208:AO208"/>
    <mergeCell ref="X209:AO209"/>
    <mergeCell ref="X210:AO210"/>
    <mergeCell ref="X211:AO211"/>
    <mergeCell ref="X212:AO212"/>
    <mergeCell ref="X202:AO202"/>
    <mergeCell ref="X203:AO203"/>
    <mergeCell ref="F252:J252"/>
    <mergeCell ref="F326:J326"/>
    <mergeCell ref="F327:J327"/>
    <mergeCell ref="F328:J328"/>
    <mergeCell ref="N298:T298"/>
    <mergeCell ref="N299:T299"/>
    <mergeCell ref="X300:AO300"/>
    <mergeCell ref="X301:AO301"/>
    <mergeCell ref="F190:J190"/>
    <mergeCell ref="K190:O190"/>
    <mergeCell ref="P190:T190"/>
    <mergeCell ref="F191:J191"/>
    <mergeCell ref="K191:O191"/>
    <mergeCell ref="P191:T191"/>
    <mergeCell ref="F198:J198"/>
    <mergeCell ref="K198:O198"/>
    <mergeCell ref="P198:T198"/>
    <mergeCell ref="F192:G192"/>
    <mergeCell ref="I192:J192"/>
    <mergeCell ref="K192:L192"/>
    <mergeCell ref="N192:O192"/>
    <mergeCell ref="P192:Q192"/>
    <mergeCell ref="S192:T192"/>
    <mergeCell ref="O196:P196"/>
    <mergeCell ref="F193:G193"/>
    <mergeCell ref="I193:J193"/>
    <mergeCell ref="K193:L193"/>
    <mergeCell ref="N193:O193"/>
    <mergeCell ref="P193:Q193"/>
    <mergeCell ref="S193:T193"/>
    <mergeCell ref="F194:G194"/>
    <mergeCell ref="I194:J194"/>
    <mergeCell ref="K194:L194"/>
    <mergeCell ref="N194:O194"/>
    <mergeCell ref="P194:Q194"/>
    <mergeCell ref="S194:T194"/>
    <mergeCell ref="I195:J195"/>
    <mergeCell ref="K195:L195"/>
    <mergeCell ref="N195:O195"/>
    <mergeCell ref="P195:Q195"/>
    <mergeCell ref="P201:Q201"/>
    <mergeCell ref="S201:T201"/>
    <mergeCell ref="S200:T200"/>
    <mergeCell ref="S196:T196"/>
    <mergeCell ref="Q196:R196"/>
    <mergeCell ref="S195:T195"/>
    <mergeCell ref="F199:J199"/>
    <mergeCell ref="K199:O199"/>
    <mergeCell ref="P199:T199"/>
    <mergeCell ref="F196:J196"/>
    <mergeCell ref="F195:G195"/>
    <mergeCell ref="F200:G200"/>
    <mergeCell ref="I200:J200"/>
    <mergeCell ref="K200:L200"/>
    <mergeCell ref="N200:O200"/>
    <mergeCell ref="P200:Q200"/>
    <mergeCell ref="F201:G201"/>
    <mergeCell ref="I201:J201"/>
    <mergeCell ref="K201:L201"/>
    <mergeCell ref="N201:O201"/>
    <mergeCell ref="X200:AO200"/>
    <mergeCell ref="X197:AO197"/>
    <mergeCell ref="X201:AO201"/>
    <mergeCell ref="X213:AO213"/>
    <mergeCell ref="X196:AO196"/>
    <mergeCell ref="X157:AO157"/>
    <mergeCell ref="X158:AO158"/>
    <mergeCell ref="X159:AO159"/>
    <mergeCell ref="X160:AO160"/>
    <mergeCell ref="X161:AO161"/>
    <mergeCell ref="X162:AO162"/>
    <mergeCell ref="X190:AO190"/>
    <mergeCell ref="X180:AO180"/>
    <mergeCell ref="X181:AO181"/>
    <mergeCell ref="X182:AO182"/>
    <mergeCell ref="X183:AO183"/>
    <mergeCell ref="X189:AO189"/>
    <mergeCell ref="X191:AO191"/>
    <mergeCell ref="X168:AO168"/>
    <mergeCell ref="X169:AO169"/>
    <mergeCell ref="X163:AO163"/>
    <mergeCell ref="X164:AO164"/>
    <mergeCell ref="X166:AO166"/>
    <mergeCell ref="X167:AO167"/>
    <mergeCell ref="X130:AO130"/>
    <mergeCell ref="X131:AO131"/>
    <mergeCell ref="X132:AO132"/>
    <mergeCell ref="X144:AO144"/>
    <mergeCell ref="X141:AO141"/>
    <mergeCell ref="X198:AO198"/>
    <mergeCell ref="X199:AO199"/>
    <mergeCell ref="X192:AO192"/>
    <mergeCell ref="X193:AO193"/>
    <mergeCell ref="X194:AO194"/>
    <mergeCell ref="X153:AO153"/>
    <mergeCell ref="X156:AO156"/>
    <mergeCell ref="X142:AO142"/>
    <mergeCell ref="X150:AO150"/>
    <mergeCell ref="X151:AO151"/>
    <mergeCell ref="X152:AO152"/>
    <mergeCell ref="X154:AO154"/>
    <mergeCell ref="X135:AO135"/>
    <mergeCell ref="X136:AO136"/>
    <mergeCell ref="X138:AO138"/>
    <mergeCell ref="X143:AO143"/>
    <mergeCell ref="X195:AO195"/>
    <mergeCell ref="X155:AO155"/>
    <mergeCell ref="X165:AO165"/>
    <mergeCell ref="X149:AO149"/>
    <mergeCell ref="X145:AO145"/>
    <mergeCell ref="G20:L20"/>
    <mergeCell ref="Q20:T20"/>
    <mergeCell ref="G21:L21"/>
    <mergeCell ref="G23:L23"/>
    <mergeCell ref="Q23:T23"/>
    <mergeCell ref="G24:L24"/>
    <mergeCell ref="Q24:T24"/>
    <mergeCell ref="G25:L25"/>
    <mergeCell ref="G22:L22"/>
    <mergeCell ref="Q22:T22"/>
    <mergeCell ref="S26:T26"/>
    <mergeCell ref="G26:H26"/>
    <mergeCell ref="I26:L26"/>
    <mergeCell ref="G13:T13"/>
    <mergeCell ref="G14:T14"/>
    <mergeCell ref="G15:T15"/>
    <mergeCell ref="G29:L29"/>
    <mergeCell ref="Q29:T29"/>
    <mergeCell ref="G18:P18"/>
    <mergeCell ref="G19:P19"/>
    <mergeCell ref="X20:AO20"/>
    <mergeCell ref="X23:AO23"/>
    <mergeCell ref="X24:AO24"/>
    <mergeCell ref="X26:AO26"/>
    <mergeCell ref="X21:AO21"/>
    <mergeCell ref="X22:AO22"/>
    <mergeCell ref="X91:AO91"/>
    <mergeCell ref="X74:AO74"/>
    <mergeCell ref="X81:AO81"/>
    <mergeCell ref="X82:AO82"/>
    <mergeCell ref="X83:AO83"/>
    <mergeCell ref="X43:AO43"/>
    <mergeCell ref="X35:AO35"/>
    <mergeCell ref="X39:AO39"/>
    <mergeCell ref="X40:AO40"/>
    <mergeCell ref="X41:AO41"/>
    <mergeCell ref="X42:AO42"/>
    <mergeCell ref="X44:AO44"/>
    <mergeCell ref="X33:AO33"/>
    <mergeCell ref="X34:AO34"/>
    <mergeCell ref="X76:AO76"/>
    <mergeCell ref="X77:AO77"/>
    <mergeCell ref="X38:AO38"/>
    <mergeCell ref="X36:AO36"/>
    <mergeCell ref="X45:AO45"/>
    <mergeCell ref="X46:AO46"/>
    <mergeCell ref="X90:AO90"/>
    <mergeCell ref="X71:AO71"/>
    <mergeCell ref="X75:AO75"/>
    <mergeCell ref="X87:AO87"/>
    <mergeCell ref="X84:AO84"/>
    <mergeCell ref="S1:T1"/>
    <mergeCell ref="X3:AO3"/>
    <mergeCell ref="X4:AO4"/>
    <mergeCell ref="X17:AO17"/>
    <mergeCell ref="X6:AO6"/>
    <mergeCell ref="X7:AO7"/>
    <mergeCell ref="X8:AO8"/>
    <mergeCell ref="X9:AO9"/>
    <mergeCell ref="X10:AO10"/>
    <mergeCell ref="X11:AO11"/>
    <mergeCell ref="X12:AO12"/>
    <mergeCell ref="X13:AO13"/>
    <mergeCell ref="X14:AO14"/>
    <mergeCell ref="X15:AO15"/>
    <mergeCell ref="X16:AO16"/>
    <mergeCell ref="X5:AO5"/>
    <mergeCell ref="G16:T16"/>
    <mergeCell ref="G17:T17"/>
    <mergeCell ref="G4:T4"/>
    <mergeCell ref="G5:P5"/>
    <mergeCell ref="M7:P7"/>
    <mergeCell ref="Q9:T9"/>
    <mergeCell ref="M9:P9"/>
    <mergeCell ref="Q7:T7"/>
    <mergeCell ref="M8:P8"/>
    <mergeCell ref="Q8:T8"/>
    <mergeCell ref="G60:L60"/>
    <mergeCell ref="G50:L50"/>
    <mergeCell ref="X50:AO50"/>
    <mergeCell ref="G51:L51"/>
    <mergeCell ref="X51:AO51"/>
    <mergeCell ref="X37:AO37"/>
    <mergeCell ref="X52:AO52"/>
    <mergeCell ref="G53:L53"/>
    <mergeCell ref="X53:AO53"/>
    <mergeCell ref="G54:L54"/>
    <mergeCell ref="X54:AO54"/>
    <mergeCell ref="X57:AO57"/>
    <mergeCell ref="X59:AO59"/>
    <mergeCell ref="X31:AO31"/>
    <mergeCell ref="X32:AO32"/>
    <mergeCell ref="X25:AO25"/>
    <mergeCell ref="X27:AO27"/>
    <mergeCell ref="X28:AO28"/>
    <mergeCell ref="X29:AO29"/>
    <mergeCell ref="X30:AO30"/>
    <mergeCell ref="X60:AO60"/>
    <mergeCell ref="Q32:S32"/>
    <mergeCell ref="G33:T33"/>
    <mergeCell ref="G31:L31"/>
    <mergeCell ref="Q31:T31"/>
    <mergeCell ref="G30:L30"/>
    <mergeCell ref="Q30:T30"/>
    <mergeCell ref="G34:I34"/>
    <mergeCell ref="J34:L34"/>
    <mergeCell ref="M34:O34"/>
    <mergeCell ref="P34:R34"/>
    <mergeCell ref="G35:T35"/>
    <mergeCell ref="X18:AO18"/>
    <mergeCell ref="X19:AO19"/>
    <mergeCell ref="G82:J82"/>
    <mergeCell ref="G83:J83"/>
    <mergeCell ref="G85:J85"/>
    <mergeCell ref="X85:AO85"/>
    <mergeCell ref="X86:AO86"/>
    <mergeCell ref="X61:AO61"/>
    <mergeCell ref="X62:AO62"/>
    <mergeCell ref="X63:AO63"/>
    <mergeCell ref="X64:AO64"/>
    <mergeCell ref="G65:K65"/>
    <mergeCell ref="G66:K66"/>
    <mergeCell ref="G67:K67"/>
    <mergeCell ref="G32:N32"/>
    <mergeCell ref="S47:T47"/>
    <mergeCell ref="X49:AO49"/>
    <mergeCell ref="G52:L52"/>
    <mergeCell ref="Q60:T60"/>
    <mergeCell ref="Q61:T61"/>
    <mergeCell ref="H62:K62"/>
    <mergeCell ref="M62:O62"/>
    <mergeCell ref="Q62:S62"/>
    <mergeCell ref="H63:K63"/>
    <mergeCell ref="M63:O63"/>
    <mergeCell ref="Q63:S63"/>
    <mergeCell ref="H64:K64"/>
    <mergeCell ref="M64:O64"/>
    <mergeCell ref="Q64:S64"/>
    <mergeCell ref="X67:AO67"/>
    <mergeCell ref="X80:AO80"/>
    <mergeCell ref="O32:P32"/>
    <mergeCell ref="G74:J74"/>
    <mergeCell ref="G78:J78"/>
    <mergeCell ref="G79:J79"/>
    <mergeCell ref="G80:J80"/>
    <mergeCell ref="G81:J81"/>
    <mergeCell ref="X68:AO68"/>
    <mergeCell ref="X73:AO73"/>
    <mergeCell ref="X66:AO66"/>
    <mergeCell ref="M128:N128"/>
    <mergeCell ref="O128:R128"/>
    <mergeCell ref="O112:T112"/>
    <mergeCell ref="N114:O114"/>
    <mergeCell ref="G55:L55"/>
    <mergeCell ref="X55:AO55"/>
    <mergeCell ref="G56:L56"/>
    <mergeCell ref="X56:AO56"/>
    <mergeCell ref="X58:AO58"/>
    <mergeCell ref="X69:AO69"/>
    <mergeCell ref="X70:AO70"/>
    <mergeCell ref="G71:J71"/>
    <mergeCell ref="G76:J76"/>
    <mergeCell ref="G61:L61"/>
    <mergeCell ref="X72:AO72"/>
    <mergeCell ref="G73:J73"/>
    <mergeCell ref="G75:J75"/>
    <mergeCell ref="G72:J72"/>
    <mergeCell ref="S93:T93"/>
    <mergeCell ref="X106:AO106"/>
    <mergeCell ref="X107:AO107"/>
    <mergeCell ref="X108:AO108"/>
    <mergeCell ref="X78:AO78"/>
    <mergeCell ref="X79:AO79"/>
    <mergeCell ref="G84:J84"/>
    <mergeCell ref="G86:J86"/>
    <mergeCell ref="S92:T92"/>
    <mergeCell ref="G92:H92"/>
    <mergeCell ref="X65:AO65"/>
    <mergeCell ref="X88:AO88"/>
    <mergeCell ref="X92:AO92"/>
    <mergeCell ref="X117:AO117"/>
    <mergeCell ref="G113:K113"/>
    <mergeCell ref="I92:L92"/>
    <mergeCell ref="G88:J88"/>
    <mergeCell ref="G114:K114"/>
    <mergeCell ref="G116:K116"/>
    <mergeCell ref="G150:K150"/>
    <mergeCell ref="G151:K151"/>
    <mergeCell ref="R116:S116"/>
    <mergeCell ref="N117:O117"/>
    <mergeCell ref="R117:S117"/>
    <mergeCell ref="N118:O118"/>
    <mergeCell ref="R118:S118"/>
    <mergeCell ref="O115:S115"/>
    <mergeCell ref="N127:O127"/>
    <mergeCell ref="R127:S127"/>
    <mergeCell ref="R122:S122"/>
    <mergeCell ref="M124:N124"/>
    <mergeCell ref="O124:T124"/>
    <mergeCell ref="M125:N125"/>
    <mergeCell ref="O125:T125"/>
    <mergeCell ref="R121:S121"/>
    <mergeCell ref="N122:O122"/>
    <mergeCell ref="G87:J87"/>
    <mergeCell ref="G77:J77"/>
    <mergeCell ref="G89:J89"/>
    <mergeCell ref="G90:J90"/>
    <mergeCell ref="G91:J91"/>
    <mergeCell ref="G149:K149"/>
    <mergeCell ref="G134:K134"/>
    <mergeCell ref="G135:K135"/>
    <mergeCell ref="G158:K158"/>
    <mergeCell ref="G117:K117"/>
    <mergeCell ref="G118:K118"/>
    <mergeCell ref="G128:K128"/>
    <mergeCell ref="G127:K127"/>
    <mergeCell ref="G123:K123"/>
    <mergeCell ref="G124:K124"/>
    <mergeCell ref="G125:K125"/>
    <mergeCell ref="G156:K156"/>
    <mergeCell ref="X104:AO104"/>
    <mergeCell ref="X103:AO103"/>
    <mergeCell ref="X89:AO89"/>
    <mergeCell ref="X109:AO109"/>
    <mergeCell ref="X126:AO126"/>
    <mergeCell ref="X137:AO137"/>
    <mergeCell ref="X127:AO127"/>
    <mergeCell ref="X119:AO119"/>
    <mergeCell ref="X116:AO116"/>
    <mergeCell ref="X122:AO122"/>
    <mergeCell ref="N119:O119"/>
    <mergeCell ref="R119:S119"/>
    <mergeCell ref="N120:O120"/>
    <mergeCell ref="R120:S120"/>
    <mergeCell ref="N121:O121"/>
    <mergeCell ref="X123:AO123"/>
    <mergeCell ref="X124:AO124"/>
    <mergeCell ref="X94:AO94"/>
    <mergeCell ref="X95:AO95"/>
    <mergeCell ref="X96:AO96"/>
    <mergeCell ref="X97:AO97"/>
    <mergeCell ref="X98:AO98"/>
    <mergeCell ref="X99:AO99"/>
    <mergeCell ref="X100:AO100"/>
    <mergeCell ref="X101:AO101"/>
    <mergeCell ref="X102:AO102"/>
    <mergeCell ref="X114:AO114"/>
    <mergeCell ref="G103:K103"/>
    <mergeCell ref="G104:K104"/>
    <mergeCell ref="G105:K105"/>
    <mergeCell ref="G106:K106"/>
    <mergeCell ref="G107:K107"/>
    <mergeCell ref="X111:AO111"/>
    <mergeCell ref="G108:K108"/>
    <mergeCell ref="X105:AO105"/>
    <mergeCell ref="X113:AO113"/>
    <mergeCell ref="X110:AO110"/>
    <mergeCell ref="X112:AO112"/>
    <mergeCell ref="G152:K152"/>
    <mergeCell ref="G132:K132"/>
    <mergeCell ref="G133:K133"/>
    <mergeCell ref="M111:N111"/>
    <mergeCell ref="M112:N112"/>
    <mergeCell ref="G109:K109"/>
    <mergeCell ref="G110:K110"/>
    <mergeCell ref="O110:T110"/>
    <mergeCell ref="G102:K102"/>
    <mergeCell ref="G111:K111"/>
    <mergeCell ref="G112:K112"/>
    <mergeCell ref="M110:N110"/>
    <mergeCell ref="G126:K126"/>
    <mergeCell ref="X115:AO115"/>
    <mergeCell ref="O111:T111"/>
    <mergeCell ref="R114:S114"/>
    <mergeCell ref="N116:O116"/>
    <mergeCell ref="G144:K144"/>
    <mergeCell ref="G145:K145"/>
    <mergeCell ref="X146:AO146"/>
    <mergeCell ref="X147:AO147"/>
    <mergeCell ref="X148:AO148"/>
    <mergeCell ref="X129:AO129"/>
    <mergeCell ref="X133:AO133"/>
    <mergeCell ref="X134:AO134"/>
    <mergeCell ref="X128:AO128"/>
    <mergeCell ref="X118:AO118"/>
    <mergeCell ref="X120:AO120"/>
    <mergeCell ref="X125:AO125"/>
    <mergeCell ref="X121:AO121"/>
    <mergeCell ref="M152:N152"/>
    <mergeCell ref="O152:T152"/>
    <mergeCell ref="G153:K153"/>
    <mergeCell ref="M153:N153"/>
    <mergeCell ref="O153:T153"/>
    <mergeCell ref="G154:K154"/>
    <mergeCell ref="M154:N154"/>
    <mergeCell ref="O154:T154"/>
    <mergeCell ref="H115:K115"/>
    <mergeCell ref="G131:K131"/>
    <mergeCell ref="G119:K119"/>
    <mergeCell ref="H120:K120"/>
    <mergeCell ref="G121:K121"/>
    <mergeCell ref="G122:K122"/>
    <mergeCell ref="G129:K129"/>
    <mergeCell ref="G130:K130"/>
    <mergeCell ref="P156:Q156"/>
    <mergeCell ref="G155:K155"/>
    <mergeCell ref="R145:S145"/>
    <mergeCell ref="R146:S146"/>
    <mergeCell ref="R147:S147"/>
    <mergeCell ref="G148:K148"/>
    <mergeCell ref="G136:K136"/>
    <mergeCell ref="M136:N136"/>
    <mergeCell ref="O136:T136"/>
    <mergeCell ref="G137:K137"/>
    <mergeCell ref="M137:N137"/>
    <mergeCell ref="O137:T137"/>
    <mergeCell ref="G138:K138"/>
    <mergeCell ref="M138:N138"/>
    <mergeCell ref="O138:T138"/>
    <mergeCell ref="S139:T139"/>
    <mergeCell ref="G142:K142"/>
    <mergeCell ref="G143:K143"/>
    <mergeCell ref="G169:K169"/>
    <mergeCell ref="M169:N169"/>
    <mergeCell ref="O169:T169"/>
    <mergeCell ref="P157:Q157"/>
    <mergeCell ref="P158:Q158"/>
    <mergeCell ref="G159:K159"/>
    <mergeCell ref="P159:Q159"/>
    <mergeCell ref="G162:K162"/>
    <mergeCell ref="M162:N162"/>
    <mergeCell ref="O162:T162"/>
    <mergeCell ref="G163:K163"/>
    <mergeCell ref="M163:N163"/>
    <mergeCell ref="O163:T163"/>
    <mergeCell ref="G165:K165"/>
    <mergeCell ref="G166:K166"/>
    <mergeCell ref="G167:K167"/>
    <mergeCell ref="G168:K168"/>
    <mergeCell ref="M164:N164"/>
    <mergeCell ref="O164:T164"/>
    <mergeCell ref="G160:K160"/>
    <mergeCell ref="G161:K161"/>
    <mergeCell ref="P160:Q160"/>
    <mergeCell ref="P161:Q161"/>
    <mergeCell ref="G157:K157"/>
    <mergeCell ref="G164:K164"/>
    <mergeCell ref="G170:K170"/>
    <mergeCell ref="M170:N170"/>
    <mergeCell ref="O170:T170"/>
    <mergeCell ref="G171:K171"/>
    <mergeCell ref="M171:N171"/>
    <mergeCell ref="O171:T171"/>
    <mergeCell ref="F188:J188"/>
    <mergeCell ref="X170:AO170"/>
    <mergeCell ref="X171:AO171"/>
    <mergeCell ref="S185:T185"/>
    <mergeCell ref="X187:AO187"/>
    <mergeCell ref="X188:AO188"/>
    <mergeCell ref="X176:AO176"/>
    <mergeCell ref="X177:AO177"/>
    <mergeCell ref="X178:AO178"/>
    <mergeCell ref="X172:AO172"/>
    <mergeCell ref="X173:AO173"/>
    <mergeCell ref="X174:AO174"/>
    <mergeCell ref="X175:AO175"/>
    <mergeCell ref="X184:AO184"/>
    <mergeCell ref="X179:AO179"/>
    <mergeCell ref="O175:T175"/>
    <mergeCell ref="G176:K176"/>
    <mergeCell ref="M176:N176"/>
    <mergeCell ref="G172:K172"/>
    <mergeCell ref="G173:K173"/>
    <mergeCell ref="G174:K174"/>
    <mergeCell ref="G175:K175"/>
    <mergeCell ref="M175:N175"/>
    <mergeCell ref="O176:T176"/>
    <mergeCell ref="F203:G203"/>
    <mergeCell ref="I203:J203"/>
    <mergeCell ref="K203:L203"/>
    <mergeCell ref="N203:O203"/>
    <mergeCell ref="P203:Q203"/>
    <mergeCell ref="S203:T203"/>
    <mergeCell ref="F204:J204"/>
    <mergeCell ref="X204:AO204"/>
    <mergeCell ref="F213:J213"/>
    <mergeCell ref="F206:J206"/>
    <mergeCell ref="F207:J207"/>
    <mergeCell ref="K206:O206"/>
    <mergeCell ref="P206:T206"/>
    <mergeCell ref="K207:O207"/>
    <mergeCell ref="P207:T207"/>
    <mergeCell ref="F208:G208"/>
    <mergeCell ref="I208:J208"/>
    <mergeCell ref="K208:L208"/>
    <mergeCell ref="N208:O208"/>
    <mergeCell ref="P208:Q208"/>
    <mergeCell ref="S208:T208"/>
    <mergeCell ref="F209:G209"/>
    <mergeCell ref="I209:J209"/>
    <mergeCell ref="K209:L209"/>
    <mergeCell ref="N209:O209"/>
    <mergeCell ref="P209:Q209"/>
    <mergeCell ref="S209:T209"/>
    <mergeCell ref="F202:G202"/>
    <mergeCell ref="I202:J202"/>
    <mergeCell ref="K202:L202"/>
    <mergeCell ref="N202:O202"/>
    <mergeCell ref="F237:J237"/>
    <mergeCell ref="N237:T237"/>
    <mergeCell ref="N242:T242"/>
    <mergeCell ref="F243:J243"/>
    <mergeCell ref="N243:T243"/>
    <mergeCell ref="F244:J244"/>
    <mergeCell ref="N244:T244"/>
    <mergeCell ref="X237:AO237"/>
    <mergeCell ref="X240:AO240"/>
    <mergeCell ref="X241:AO241"/>
    <mergeCell ref="X242:AO242"/>
    <mergeCell ref="X238:AO238"/>
    <mergeCell ref="X239:AO239"/>
    <mergeCell ref="F215:J215"/>
    <mergeCell ref="F216:J216"/>
    <mergeCell ref="M216:N216"/>
    <mergeCell ref="O216:T216"/>
    <mergeCell ref="F217:J217"/>
    <mergeCell ref="M217:N217"/>
    <mergeCell ref="O217:T217"/>
    <mergeCell ref="F218:J218"/>
    <mergeCell ref="M218:N218"/>
    <mergeCell ref="O218:T218"/>
    <mergeCell ref="F234:J234"/>
    <mergeCell ref="X220:AO220"/>
    <mergeCell ref="X221:AO221"/>
    <mergeCell ref="X222:AO222"/>
    <mergeCell ref="X223:AO223"/>
    <mergeCell ref="X224:AO224"/>
    <mergeCell ref="X225:AO225"/>
    <mergeCell ref="X226:AO226"/>
    <mergeCell ref="X227:AO227"/>
    <mergeCell ref="X246:AO246"/>
    <mergeCell ref="X297:AO297"/>
    <mergeCell ref="X298:AO298"/>
    <mergeCell ref="X259:AO259"/>
    <mergeCell ref="X245:AO245"/>
    <mergeCell ref="X243:AO243"/>
    <mergeCell ref="N310:T310"/>
    <mergeCell ref="X215:AO215"/>
    <mergeCell ref="X216:AO216"/>
    <mergeCell ref="X218:AO218"/>
    <mergeCell ref="X235:AO235"/>
    <mergeCell ref="X236:AO236"/>
    <mergeCell ref="X217:AO217"/>
    <mergeCell ref="X219:AO219"/>
    <mergeCell ref="X232:AO232"/>
    <mergeCell ref="X233:AO233"/>
    <mergeCell ref="X234:AO234"/>
    <mergeCell ref="X229:AO229"/>
    <mergeCell ref="X230:AO230"/>
    <mergeCell ref="N245:T245"/>
    <mergeCell ref="N238:T238"/>
    <mergeCell ref="N239:T239"/>
    <mergeCell ref="N240:T240"/>
    <mergeCell ref="N241:T241"/>
    <mergeCell ref="N247:T247"/>
    <mergeCell ref="N246:T246"/>
    <mergeCell ref="X283:AO283"/>
    <mergeCell ref="X284:AO284"/>
    <mergeCell ref="X335:AO335"/>
    <mergeCell ref="X336:AO336"/>
    <mergeCell ref="B341:E341"/>
    <mergeCell ref="F341:J341"/>
    <mergeCell ref="F210:G210"/>
    <mergeCell ref="I210:J210"/>
    <mergeCell ref="K210:L210"/>
    <mergeCell ref="N210:O210"/>
    <mergeCell ref="P210:Q210"/>
    <mergeCell ref="S210:T210"/>
    <mergeCell ref="X310:AO310"/>
    <mergeCell ref="F311:J311"/>
    <mergeCell ref="N311:T311"/>
    <mergeCell ref="X311:AO311"/>
    <mergeCell ref="F211:G211"/>
    <mergeCell ref="I211:J211"/>
    <mergeCell ref="K211:L211"/>
    <mergeCell ref="N211:O211"/>
    <mergeCell ref="P211:Q211"/>
    <mergeCell ref="S211:T211"/>
    <mergeCell ref="F212:J212"/>
    <mergeCell ref="O212:P212"/>
    <mergeCell ref="Q212:R212"/>
    <mergeCell ref="S212:T212"/>
    <mergeCell ref="F235:J235"/>
    <mergeCell ref="F236:J236"/>
    <mergeCell ref="N236:T236"/>
    <mergeCell ref="S258:T258"/>
    <mergeCell ref="F245:J245"/>
    <mergeCell ref="F238:J238"/>
    <mergeCell ref="F239:J239"/>
    <mergeCell ref="F240:J240"/>
    <mergeCell ref="F241:J241"/>
    <mergeCell ref="F242:J242"/>
    <mergeCell ref="F342:J342"/>
    <mergeCell ref="F343:J343"/>
    <mergeCell ref="N343:T343"/>
    <mergeCell ref="F344:J344"/>
    <mergeCell ref="N344:T344"/>
    <mergeCell ref="F345:J345"/>
    <mergeCell ref="F346:J346"/>
    <mergeCell ref="F347:J347"/>
    <mergeCell ref="F348:J348"/>
    <mergeCell ref="F335:J335"/>
    <mergeCell ref="F336:J336"/>
    <mergeCell ref="F337:J337"/>
    <mergeCell ref="N337:T337"/>
    <mergeCell ref="F338:J338"/>
    <mergeCell ref="N338:T338"/>
    <mergeCell ref="F339:J339"/>
    <mergeCell ref="F340:J340"/>
    <mergeCell ref="F247:J247"/>
    <mergeCell ref="F246:J246"/>
    <mergeCell ref="F280:J280"/>
    <mergeCell ref="F281:J281"/>
    <mergeCell ref="F282:J282"/>
    <mergeCell ref="F283:J283"/>
    <mergeCell ref="F284:J284"/>
    <mergeCell ref="F285:J285"/>
    <mergeCell ref="F286:J286"/>
    <mergeCell ref="F248:J248"/>
    <mergeCell ref="F249:J249"/>
    <mergeCell ref="N249:T249"/>
    <mergeCell ref="N248:O248"/>
    <mergeCell ref="F349:J349"/>
    <mergeCell ref="N349:T349"/>
    <mergeCell ref="F350:J350"/>
    <mergeCell ref="N350:T350"/>
    <mergeCell ref="F351:J351"/>
    <mergeCell ref="F352:J352"/>
    <mergeCell ref="F353:J353"/>
    <mergeCell ref="X368:AO368"/>
    <mergeCell ref="B353:E353"/>
    <mergeCell ref="F354:J354"/>
    <mergeCell ref="N354:T354"/>
    <mergeCell ref="F355:J355"/>
    <mergeCell ref="N355:T355"/>
    <mergeCell ref="F356:J356"/>
    <mergeCell ref="F357:J357"/>
    <mergeCell ref="B358:E358"/>
    <mergeCell ref="F358:J358"/>
    <mergeCell ref="X360:AO360"/>
    <mergeCell ref="X361:AO361"/>
    <mergeCell ref="X367:AO367"/>
    <mergeCell ref="X358:AO358"/>
    <mergeCell ref="X359:AO359"/>
    <mergeCell ref="X362:AO362"/>
    <mergeCell ref="X363:AO363"/>
    <mergeCell ref="F359:J359"/>
    <mergeCell ref="N359:T359"/>
    <mergeCell ref="F360:J360"/>
    <mergeCell ref="N360:T360"/>
    <mergeCell ref="N357:T357"/>
    <mergeCell ref="N358:T358"/>
    <mergeCell ref="D370:F370"/>
    <mergeCell ref="G370:J370"/>
    <mergeCell ref="D371:F371"/>
    <mergeCell ref="K370:Q370"/>
    <mergeCell ref="X364:AO364"/>
    <mergeCell ref="X365:AO365"/>
    <mergeCell ref="X366:AO366"/>
    <mergeCell ref="F361:J361"/>
    <mergeCell ref="F362:J362"/>
    <mergeCell ref="F363:J363"/>
    <mergeCell ref="F364:J364"/>
    <mergeCell ref="F365:J365"/>
    <mergeCell ref="F366:J366"/>
    <mergeCell ref="N366:T366"/>
    <mergeCell ref="K379:N379"/>
    <mergeCell ref="K380:N380"/>
    <mergeCell ref="K381:N381"/>
    <mergeCell ref="X378:AO378"/>
    <mergeCell ref="X379:AO379"/>
    <mergeCell ref="X369:AO369"/>
    <mergeCell ref="X370:AO370"/>
    <mergeCell ref="X372:AO372"/>
    <mergeCell ref="X373:AO373"/>
    <mergeCell ref="X374:AO374"/>
    <mergeCell ref="X375:AO375"/>
    <mergeCell ref="K382:N382"/>
    <mergeCell ref="K383:N383"/>
    <mergeCell ref="X408:AO408"/>
    <mergeCell ref="X409:AO409"/>
    <mergeCell ref="G403:J403"/>
    <mergeCell ref="D403:F403"/>
    <mergeCell ref="K403:N403"/>
    <mergeCell ref="S405:T405"/>
    <mergeCell ref="S406:T406"/>
    <mergeCell ref="X405:AO405"/>
    <mergeCell ref="X406:AO406"/>
    <mergeCell ref="K405:N405"/>
    <mergeCell ref="K406:N406"/>
    <mergeCell ref="K407:N407"/>
    <mergeCell ref="X371:AO371"/>
    <mergeCell ref="K373:N373"/>
    <mergeCell ref="K374:N374"/>
    <mergeCell ref="O373:R373"/>
    <mergeCell ref="O374:R374"/>
    <mergeCell ref="S373:T373"/>
    <mergeCell ref="S374:T374"/>
    <mergeCell ref="D388:F388"/>
    <mergeCell ref="G388:J388"/>
    <mergeCell ref="G376:J376"/>
    <mergeCell ref="D376:F376"/>
    <mergeCell ref="K375:N375"/>
    <mergeCell ref="G372:J372"/>
    <mergeCell ref="D372:F372"/>
    <mergeCell ref="D375:F375"/>
    <mergeCell ref="G375:J375"/>
    <mergeCell ref="D378:F378"/>
    <mergeCell ref="G378:J378"/>
    <mergeCell ref="B235:B242"/>
    <mergeCell ref="X415:AO416"/>
    <mergeCell ref="K416:N416"/>
    <mergeCell ref="O416:R416"/>
    <mergeCell ref="K410:N410"/>
    <mergeCell ref="O410:R410"/>
    <mergeCell ref="K414:N414"/>
    <mergeCell ref="K411:N411"/>
    <mergeCell ref="O411:R411"/>
    <mergeCell ref="D411:F411"/>
    <mergeCell ref="G411:J411"/>
    <mergeCell ref="D414:F414"/>
    <mergeCell ref="G414:J414"/>
    <mergeCell ref="D415:F415"/>
    <mergeCell ref="G415:J415"/>
    <mergeCell ref="D416:F416"/>
    <mergeCell ref="G416:J416"/>
    <mergeCell ref="D413:F413"/>
    <mergeCell ref="G413:J413"/>
    <mergeCell ref="D410:F410"/>
    <mergeCell ref="G410:J410"/>
    <mergeCell ref="D412:F412"/>
    <mergeCell ref="D402:F402"/>
    <mergeCell ref="G402:J402"/>
    <mergeCell ref="X402:AO402"/>
    <mergeCell ref="S404:T404"/>
    <mergeCell ref="X404:AO404"/>
    <mergeCell ref="K404:N404"/>
    <mergeCell ref="G412:J412"/>
    <mergeCell ref="K408:N408"/>
    <mergeCell ref="K409:N409"/>
    <mergeCell ref="X407:AO407"/>
    <mergeCell ref="CI7:CK7"/>
    <mergeCell ref="CL7:CN7"/>
    <mergeCell ref="CO7:CQ7"/>
    <mergeCell ref="CR7:CT7"/>
    <mergeCell ref="CU7:CW7"/>
    <mergeCell ref="CX7:CZ7"/>
    <mergeCell ref="BV7:BY7"/>
    <mergeCell ref="BZ7:CB7"/>
    <mergeCell ref="DA7:DC7"/>
    <mergeCell ref="BV3:BY3"/>
    <mergeCell ref="BV4:BY4"/>
    <mergeCell ref="BZ3:CB3"/>
    <mergeCell ref="BZ4:CB4"/>
    <mergeCell ref="CC4:CE4"/>
    <mergeCell ref="BV6:BY6"/>
    <mergeCell ref="BZ6:CB6"/>
    <mergeCell ref="CF4:CH4"/>
    <mergeCell ref="CC7:CE7"/>
    <mergeCell ref="CF7:CH7"/>
    <mergeCell ref="BV11:BY11"/>
    <mergeCell ref="BZ11:CB11"/>
    <mergeCell ref="BV12:BY12"/>
    <mergeCell ref="BV15:BY15"/>
    <mergeCell ref="BV17:BY17"/>
    <mergeCell ref="BV20:BY20"/>
    <mergeCell ref="BV23:BY23"/>
    <mergeCell ref="BV26:BY26"/>
    <mergeCell ref="BV29:BY29"/>
    <mergeCell ref="CR8:CT8"/>
    <mergeCell ref="CU8:CW8"/>
    <mergeCell ref="CX8:CZ8"/>
    <mergeCell ref="BZ8:CB8"/>
    <mergeCell ref="DA8:DC8"/>
    <mergeCell ref="BV8:BY8"/>
    <mergeCell ref="CI9:CK9"/>
    <mergeCell ref="CL9:CN9"/>
    <mergeCell ref="CO9:CQ9"/>
    <mergeCell ref="CR9:CT9"/>
    <mergeCell ref="CU9:CW9"/>
    <mergeCell ref="CX9:CZ9"/>
    <mergeCell ref="DA9:DC9"/>
    <mergeCell ref="BV9:BY9"/>
    <mergeCell ref="BZ9:CB9"/>
    <mergeCell ref="CC9:CE9"/>
    <mergeCell ref="CF9:CH9"/>
    <mergeCell ref="CC8:CE8"/>
    <mergeCell ref="CF8:CH8"/>
    <mergeCell ref="CI8:CK8"/>
    <mergeCell ref="CL8:CN8"/>
    <mergeCell ref="CO8:CQ8"/>
    <mergeCell ref="CC12:CE12"/>
    <mergeCell ref="CC15:CE15"/>
    <mergeCell ref="CC17:CE17"/>
    <mergeCell ref="CC20:CE20"/>
    <mergeCell ref="CC23:CE23"/>
    <mergeCell ref="CC26:CE26"/>
    <mergeCell ref="CC29:CE29"/>
    <mergeCell ref="CC31:CE31"/>
    <mergeCell ref="CC34:CE34"/>
    <mergeCell ref="BV31:BY31"/>
    <mergeCell ref="BV34:BY34"/>
    <mergeCell ref="BZ12:CB12"/>
    <mergeCell ref="BZ15:CB15"/>
    <mergeCell ref="BZ17:CB17"/>
    <mergeCell ref="BZ20:CB20"/>
    <mergeCell ref="BZ23:CB23"/>
    <mergeCell ref="BZ26:CB26"/>
    <mergeCell ref="BZ29:CB29"/>
    <mergeCell ref="BZ31:CB31"/>
    <mergeCell ref="BZ34:CB34"/>
    <mergeCell ref="CI16:CK16"/>
    <mergeCell ref="CI22:CK22"/>
    <mergeCell ref="CI18:CK18"/>
    <mergeCell ref="CI19:CK19"/>
    <mergeCell ref="CI21:CK21"/>
    <mergeCell ref="CL16:CW16"/>
    <mergeCell ref="CL21:CW21"/>
    <mergeCell ref="CL22:CW22"/>
    <mergeCell ref="CF12:CH12"/>
    <mergeCell ref="CI12:CK12"/>
    <mergeCell ref="CI13:CK13"/>
    <mergeCell ref="CI14:CK14"/>
    <mergeCell ref="CI15:CK15"/>
    <mergeCell ref="CL12:CW12"/>
    <mergeCell ref="CL13:CW13"/>
    <mergeCell ref="CL14:CW14"/>
    <mergeCell ref="CL15:CW15"/>
    <mergeCell ref="CX28:CY28"/>
    <mergeCell ref="CX29:CY29"/>
    <mergeCell ref="CX30:CY30"/>
    <mergeCell ref="CX31:CY31"/>
    <mergeCell ref="CL23:CW23"/>
    <mergeCell ref="CL24:CW24"/>
    <mergeCell ref="CL25:CW25"/>
    <mergeCell ref="CL26:CW26"/>
    <mergeCell ref="CL27:CW27"/>
    <mergeCell ref="CL28:CW28"/>
    <mergeCell ref="CL29:CW29"/>
    <mergeCell ref="CL30:CW30"/>
    <mergeCell ref="CL31:CW31"/>
    <mergeCell ref="CI32:CK32"/>
    <mergeCell ref="CI33:CK33"/>
    <mergeCell ref="CI35:CK35"/>
    <mergeCell ref="CI17:CK17"/>
    <mergeCell ref="CI20:CK20"/>
    <mergeCell ref="CI23:CK23"/>
    <mergeCell ref="CI26:CK26"/>
    <mergeCell ref="CI29:CK29"/>
    <mergeCell ref="CI31:CK31"/>
    <mergeCell ref="CI34:CK34"/>
    <mergeCell ref="CL17:CW17"/>
    <mergeCell ref="CL18:CW18"/>
    <mergeCell ref="CL19:CW19"/>
    <mergeCell ref="CL20:CW20"/>
    <mergeCell ref="CI24:CK24"/>
    <mergeCell ref="CI25:CK25"/>
    <mergeCell ref="CI27:CK27"/>
    <mergeCell ref="CI28:CK28"/>
    <mergeCell ref="CI30:CK30"/>
    <mergeCell ref="DA20:DC20"/>
    <mergeCell ref="DA21:DC21"/>
    <mergeCell ref="DA22:DC22"/>
    <mergeCell ref="DA23:DC23"/>
    <mergeCell ref="DA24:DC24"/>
    <mergeCell ref="DA25:DC25"/>
    <mergeCell ref="DA26:DC26"/>
    <mergeCell ref="DA27:DC27"/>
    <mergeCell ref="DA28:DC28"/>
    <mergeCell ref="DA29:DC29"/>
    <mergeCell ref="DA30:DC30"/>
    <mergeCell ref="DA31:DC31"/>
    <mergeCell ref="CL32:CW32"/>
    <mergeCell ref="CL33:CW33"/>
    <mergeCell ref="CL34:CW34"/>
    <mergeCell ref="CL35:CW35"/>
    <mergeCell ref="CX12:CY12"/>
    <mergeCell ref="CX13:CY13"/>
    <mergeCell ref="CX14:CY14"/>
    <mergeCell ref="CX15:CY15"/>
    <mergeCell ref="CX16:CY16"/>
    <mergeCell ref="CX17:CY17"/>
    <mergeCell ref="CX18:CY18"/>
    <mergeCell ref="CX19:CY19"/>
    <mergeCell ref="CX20:CY20"/>
    <mergeCell ref="CX21:CY21"/>
    <mergeCell ref="CX22:CY22"/>
    <mergeCell ref="CX23:CY23"/>
    <mergeCell ref="CX24:CY24"/>
    <mergeCell ref="CX25:CY25"/>
    <mergeCell ref="CX26:CY26"/>
    <mergeCell ref="CX27:CY27"/>
    <mergeCell ref="BV59:BY59"/>
    <mergeCell ref="BV63:BY63"/>
    <mergeCell ref="BV42:BY42"/>
    <mergeCell ref="BV44:BY44"/>
    <mergeCell ref="BV46:BY46"/>
    <mergeCell ref="BV48:BY48"/>
    <mergeCell ref="BV49:BY49"/>
    <mergeCell ref="BV51:BY51"/>
    <mergeCell ref="BV53:BY53"/>
    <mergeCell ref="BV55:BY55"/>
    <mergeCell ref="BV57:BY57"/>
    <mergeCell ref="DA32:DC32"/>
    <mergeCell ref="DA33:DC33"/>
    <mergeCell ref="DA34:DC34"/>
    <mergeCell ref="DA35:DC35"/>
    <mergeCell ref="DA10:DC10"/>
    <mergeCell ref="BV37:BY37"/>
    <mergeCell ref="BZ37:CB37"/>
    <mergeCell ref="BV38:BY38"/>
    <mergeCell ref="BV40:BY40"/>
    <mergeCell ref="CX32:CY32"/>
    <mergeCell ref="CX33:CY33"/>
    <mergeCell ref="CX34:CY34"/>
    <mergeCell ref="CX35:CY35"/>
    <mergeCell ref="DA12:DC12"/>
    <mergeCell ref="DA13:DC13"/>
    <mergeCell ref="DA14:DC14"/>
    <mergeCell ref="DA15:DC15"/>
    <mergeCell ref="DA16:DC16"/>
    <mergeCell ref="DA17:DC17"/>
    <mergeCell ref="DA18:DC18"/>
    <mergeCell ref="DA19:DC19"/>
  </mergeCells>
  <phoneticPr fontId="6"/>
  <conditionalFormatting sqref="G23:L25">
    <cfRule type="expression" dxfId="232" priority="302">
      <formula>$Q$22=1</formula>
    </cfRule>
    <cfRule type="expression" dxfId="231" priority="303">
      <formula>$Q$22=1</formula>
    </cfRule>
  </conditionalFormatting>
  <conditionalFormatting sqref="M23:M24">
    <cfRule type="expression" dxfId="230" priority="295">
      <formula>$G$22=$AT$8</formula>
    </cfRule>
    <cfRule type="expression" dxfId="229" priority="296">
      <formula>$G23&lt;&gt;""</formula>
    </cfRule>
    <cfRule type="expression" dxfId="228" priority="297">
      <formula>$G$22=$AT$9</formula>
    </cfRule>
  </conditionalFormatting>
  <conditionalFormatting sqref="G30:L30">
    <cfRule type="expression" dxfId="227" priority="291">
      <formula>$G$29=$AT$9</formula>
    </cfRule>
  </conditionalFormatting>
  <conditionalFormatting sqref="M22">
    <cfRule type="expression" dxfId="226" priority="288">
      <formula>$G$22=$AT$8</formula>
    </cfRule>
  </conditionalFormatting>
  <conditionalFormatting sqref="M30">
    <cfRule type="expression" dxfId="225" priority="289">
      <formula>AND($G$30&lt;&gt;"",$G$29=$AT$9)</formula>
    </cfRule>
    <cfRule type="expression" dxfId="224" priority="290">
      <formula>$G$29=$AT$9</formula>
    </cfRule>
  </conditionalFormatting>
  <conditionalFormatting sqref="G61:L61">
    <cfRule type="expression" dxfId="223" priority="281">
      <formula>$G$60=$AT$9</formula>
    </cfRule>
  </conditionalFormatting>
  <conditionalFormatting sqref="F62:F64">
    <cfRule type="expression" dxfId="222" priority="278">
      <formula>AND($Q$61=1,$G62&lt;&gt;"")</formula>
    </cfRule>
    <cfRule type="expression" dxfId="221" priority="280">
      <formula>AND($Q$61=1,$G62="")</formula>
    </cfRule>
  </conditionalFormatting>
  <conditionalFormatting sqref="G62:G64">
    <cfRule type="expression" dxfId="220" priority="279">
      <formula>$Q$61=1</formula>
    </cfRule>
  </conditionalFormatting>
  <conditionalFormatting sqref="H62:K64 M62:O64 Q62:S64">
    <cfRule type="expression" dxfId="219" priority="277">
      <formula>$G62=$AT$9</formula>
    </cfRule>
  </conditionalFormatting>
  <conditionalFormatting sqref="F65:F67">
    <cfRule type="expression" dxfId="218" priority="270">
      <formula>AND($G65&lt;&gt;"",$G62=$AT$9)</formula>
    </cfRule>
    <cfRule type="expression" dxfId="217" priority="271">
      <formula>$G62=$AT$9</formula>
    </cfRule>
  </conditionalFormatting>
  <conditionalFormatting sqref="G65:K67">
    <cfRule type="expression" dxfId="216" priority="269">
      <formula>$G62=$AT$9</formula>
    </cfRule>
  </conditionalFormatting>
  <conditionalFormatting sqref="L65:L67">
    <cfRule type="expression" dxfId="215" priority="267">
      <formula>$G65&lt;&gt;""</formula>
    </cfRule>
    <cfRule type="expression" dxfId="214" priority="268">
      <formula>$G62=$AT$9</formula>
    </cfRule>
  </conditionalFormatting>
  <conditionalFormatting sqref="G73:J73 G75:J75 G74">
    <cfRule type="expression" dxfId="213" priority="266">
      <formula>OR($T$71=1,$T$72=1)</formula>
    </cfRule>
  </conditionalFormatting>
  <conditionalFormatting sqref="G77:J77">
    <cfRule type="expression" dxfId="212" priority="263">
      <formula>$T$76=1</formula>
    </cfRule>
  </conditionalFormatting>
  <conditionalFormatting sqref="K77">
    <cfRule type="expression" dxfId="211" priority="261">
      <formula>$G$77&lt;&gt;""</formula>
    </cfRule>
    <cfRule type="expression" dxfId="210" priority="262">
      <formula>$T$76=1</formula>
    </cfRule>
  </conditionalFormatting>
  <conditionalFormatting sqref="K73:L75">
    <cfRule type="expression" dxfId="209" priority="264">
      <formula>$G73&lt;&gt;""</formula>
    </cfRule>
    <cfRule type="expression" dxfId="208" priority="265">
      <formula>OR($T$71=1,$T$72=1)</formula>
    </cfRule>
  </conditionalFormatting>
  <conditionalFormatting sqref="G79:J79">
    <cfRule type="expression" dxfId="207" priority="260">
      <formula>$T$78=1</formula>
    </cfRule>
  </conditionalFormatting>
  <conditionalFormatting sqref="K79">
    <cfRule type="expression" dxfId="206" priority="258">
      <formula>$G$79&lt;&gt;""</formula>
    </cfRule>
    <cfRule type="expression" dxfId="205" priority="259">
      <formula>$T$78=1</formula>
    </cfRule>
  </conditionalFormatting>
  <conditionalFormatting sqref="G81:J82">
    <cfRule type="expression" dxfId="204" priority="257">
      <formula>$T$80=1</formula>
    </cfRule>
  </conditionalFormatting>
  <conditionalFormatting sqref="K81:K82">
    <cfRule type="expression" dxfId="203" priority="255">
      <formula>$G81&lt;&gt;""</formula>
    </cfRule>
    <cfRule type="expression" dxfId="202" priority="256">
      <formula>$T$80=1</formula>
    </cfRule>
  </conditionalFormatting>
  <conditionalFormatting sqref="L82">
    <cfRule type="expression" dxfId="201" priority="253">
      <formula>$G$82&lt;&gt;""</formula>
    </cfRule>
    <cfRule type="expression" dxfId="200" priority="254">
      <formula>$T$80=1</formula>
    </cfRule>
  </conditionalFormatting>
  <conditionalFormatting sqref="G84:J84">
    <cfRule type="expression" dxfId="199" priority="252">
      <formula>$T$83=1</formula>
    </cfRule>
  </conditionalFormatting>
  <conditionalFormatting sqref="K84">
    <cfRule type="expression" dxfId="198" priority="250">
      <formula>$G$84&lt;&gt;""</formula>
    </cfRule>
    <cfRule type="expression" dxfId="197" priority="251">
      <formula>$T$83=1</formula>
    </cfRule>
  </conditionalFormatting>
  <conditionalFormatting sqref="G86:J86">
    <cfRule type="expression" dxfId="196" priority="249">
      <formula>$T$85=1</formula>
    </cfRule>
  </conditionalFormatting>
  <conditionalFormatting sqref="K86">
    <cfRule type="expression" dxfId="195" priority="247">
      <formula>$G$86&lt;&gt;""</formula>
    </cfRule>
    <cfRule type="expression" dxfId="194" priority="248">
      <formula>$T$85=1</formula>
    </cfRule>
  </conditionalFormatting>
  <conditionalFormatting sqref="G87:J87">
    <cfRule type="expression" dxfId="193" priority="246">
      <formula>$T$85=1</formula>
    </cfRule>
  </conditionalFormatting>
  <conditionalFormatting sqref="K87">
    <cfRule type="expression" dxfId="192" priority="244">
      <formula>$G87&lt;&gt;""</formula>
    </cfRule>
    <cfRule type="expression" dxfId="191" priority="245">
      <formula>$T$85=1</formula>
    </cfRule>
  </conditionalFormatting>
  <conditionalFormatting sqref="L87">
    <cfRule type="expression" dxfId="190" priority="242">
      <formula>$G$87&lt;&gt;""</formula>
    </cfRule>
    <cfRule type="expression" dxfId="189" priority="243">
      <formula>$T$85=1</formula>
    </cfRule>
  </conditionalFormatting>
  <conditionalFormatting sqref="M110:N112 M169:N171">
    <cfRule type="expression" dxfId="188" priority="239">
      <formula>$O110&lt;&gt;""</formula>
    </cfRule>
    <cfRule type="expression" dxfId="187" priority="241">
      <formula>$G110&lt;&gt;0</formula>
    </cfRule>
  </conditionalFormatting>
  <conditionalFormatting sqref="O110:T112 O169:T171">
    <cfRule type="expression" dxfId="186" priority="240">
      <formula>$G110&lt;&gt;0</formula>
    </cfRule>
  </conditionalFormatting>
  <conditionalFormatting sqref="M121 P121:Q121 T121 M116:M119 M114 P114:Q114 P116:Q119 T116:T119 T114 M127 P127:Q127 T127">
    <cfRule type="expression" dxfId="185" priority="238">
      <formula>AND($G114&lt;&gt;0,$G114&lt;&gt;"")</formula>
    </cfRule>
  </conditionalFormatting>
  <conditionalFormatting sqref="M121 P121 M116:M119 M114 P116:P119 P114 M127 P127">
    <cfRule type="expression" dxfId="184" priority="237">
      <formula>$N114&lt;&gt;""</formula>
    </cfRule>
  </conditionalFormatting>
  <conditionalFormatting sqref="Q121 T121 Q116:Q119 Q114 T116:T119 T114 Q127 T127">
    <cfRule type="expression" dxfId="183" priority="236">
      <formula>$R114&lt;&gt;""</formula>
    </cfRule>
  </conditionalFormatting>
  <conditionalFormatting sqref="H120:K120 N120 R120">
    <cfRule type="expression" dxfId="182" priority="235">
      <formula>$G$120=$AT$9</formula>
    </cfRule>
  </conditionalFormatting>
  <conditionalFormatting sqref="L120:M120 P120:Q120 T120">
    <cfRule type="expression" dxfId="181" priority="234">
      <formula>$G$120=$AT$9</formula>
    </cfRule>
  </conditionalFormatting>
  <conditionalFormatting sqref="L120">
    <cfRule type="expression" dxfId="180" priority="233">
      <formula>$H$120&lt;&gt;""</formula>
    </cfRule>
  </conditionalFormatting>
  <conditionalFormatting sqref="M120 P120">
    <cfRule type="expression" dxfId="179" priority="232">
      <formula>$N$120&lt;&gt;""</formula>
    </cfRule>
  </conditionalFormatting>
  <conditionalFormatting sqref="Q120 T120">
    <cfRule type="expression" dxfId="178" priority="231">
      <formula>$R$120&lt;&gt;""</formula>
    </cfRule>
  </conditionalFormatting>
  <conditionalFormatting sqref="M122 P122:Q122 T122">
    <cfRule type="expression" dxfId="177" priority="230">
      <formula>AND($G122&lt;&gt;0,$G122&lt;&gt;"")</formula>
    </cfRule>
  </conditionalFormatting>
  <conditionalFormatting sqref="M122 P122">
    <cfRule type="expression" dxfId="176" priority="229">
      <formula>$N122&lt;&gt;""</formula>
    </cfRule>
  </conditionalFormatting>
  <conditionalFormatting sqref="Q122 T122">
    <cfRule type="expression" dxfId="175" priority="228">
      <formula>$R122&lt;&gt;""</formula>
    </cfRule>
  </conditionalFormatting>
  <conditionalFormatting sqref="M124:N125">
    <cfRule type="expression" dxfId="174" priority="225">
      <formula>$O124&lt;&gt;""</formula>
    </cfRule>
    <cfRule type="expression" dxfId="173" priority="227">
      <formula>$G124&lt;&gt;0</formula>
    </cfRule>
  </conditionalFormatting>
  <conditionalFormatting sqref="O124:T125">
    <cfRule type="expression" dxfId="172" priority="226">
      <formula>$G124&lt;&gt;0</formula>
    </cfRule>
  </conditionalFormatting>
  <conditionalFormatting sqref="H115:K115 O115:S115">
    <cfRule type="expression" dxfId="171" priority="221">
      <formula>$G$115=$AT$9</formula>
    </cfRule>
  </conditionalFormatting>
  <conditionalFormatting sqref="L115:N115">
    <cfRule type="expression" dxfId="170" priority="220">
      <formula>$G$115=$AT$9</formula>
    </cfRule>
  </conditionalFormatting>
  <conditionalFormatting sqref="L115">
    <cfRule type="expression" dxfId="169" priority="219">
      <formula>AND($H$115&lt;&gt;"",$G$115=$AT$9)</formula>
    </cfRule>
  </conditionalFormatting>
  <conditionalFormatting sqref="N115">
    <cfRule type="expression" dxfId="168" priority="218">
      <formula>AND($O$115&lt;&gt;"",$G$115=$AT$9)</formula>
    </cfRule>
  </conditionalFormatting>
  <conditionalFormatting sqref="M136:N138">
    <cfRule type="expression" dxfId="167" priority="214">
      <formula>$O136&lt;&gt;""</formula>
    </cfRule>
    <cfRule type="expression" dxfId="166" priority="216">
      <formula>$G136&lt;&gt;0</formula>
    </cfRule>
  </conditionalFormatting>
  <conditionalFormatting sqref="O136:T138">
    <cfRule type="expression" dxfId="165" priority="215">
      <formula>$G136&lt;&gt;0</formula>
    </cfRule>
  </conditionalFormatting>
  <conditionalFormatting sqref="M152:N154">
    <cfRule type="expression" dxfId="164" priority="211">
      <formula>$O152&lt;&gt;""</formula>
    </cfRule>
    <cfRule type="expression" dxfId="163" priority="213">
      <formula>$G152&lt;&gt;0</formula>
    </cfRule>
  </conditionalFormatting>
  <conditionalFormatting sqref="O152:T154">
    <cfRule type="expression" dxfId="162" priority="212">
      <formula>$G152&lt;&gt;0</formula>
    </cfRule>
  </conditionalFormatting>
  <conditionalFormatting sqref="M162:N164">
    <cfRule type="expression" dxfId="161" priority="208">
      <formula>$O162&lt;&gt;""</formula>
    </cfRule>
    <cfRule type="expression" dxfId="160" priority="210">
      <formula>$G162&lt;&gt;0</formula>
    </cfRule>
  </conditionalFormatting>
  <conditionalFormatting sqref="O162:T164">
    <cfRule type="expression" dxfId="159" priority="209">
      <formula>$G162&lt;&gt;0</formula>
    </cfRule>
  </conditionalFormatting>
  <conditionalFormatting sqref="K88">
    <cfRule type="expression" dxfId="158" priority="203">
      <formula>$G88&lt;&gt;""</formula>
    </cfRule>
    <cfRule type="expression" dxfId="157" priority="204">
      <formula>$T$85=1</formula>
    </cfRule>
  </conditionalFormatting>
  <conditionalFormatting sqref="G88:J88">
    <cfRule type="expression" dxfId="156" priority="202">
      <formula>$T$85=1</formula>
    </cfRule>
  </conditionalFormatting>
  <conditionalFormatting sqref="L88">
    <cfRule type="expression" dxfId="155" priority="200">
      <formula>$G$88&lt;&gt;""</formula>
    </cfRule>
    <cfRule type="expression" dxfId="154" priority="201">
      <formula>$T$85=1</formula>
    </cfRule>
  </conditionalFormatting>
  <conditionalFormatting sqref="O216:T218">
    <cfRule type="expression" dxfId="153" priority="172">
      <formula>$F216&lt;&gt;0</formula>
    </cfRule>
  </conditionalFormatting>
  <conditionalFormatting sqref="M216:N218">
    <cfRule type="expression" dxfId="152" priority="312">
      <formula>$O216&lt;&gt;""</formula>
    </cfRule>
    <cfRule type="expression" dxfId="151" priority="313">
      <formula>$F216&lt;&gt;0</formula>
    </cfRule>
  </conditionalFormatting>
  <conditionalFormatting sqref="N235:T247 N248 N249:T251">
    <cfRule type="expression" dxfId="150" priority="168">
      <formula>AND($F235&lt;&gt;"",$F235&lt;&gt;0)</formula>
    </cfRule>
  </conditionalFormatting>
  <conditionalFormatting sqref="M285:M286">
    <cfRule type="expression" dxfId="149" priority="164">
      <formula>$N285&lt;&gt;""</formula>
    </cfRule>
    <cfRule type="expression" dxfId="148" priority="166">
      <formula>AND($F285&lt;&gt;"",$F285&lt;&gt;0)</formula>
    </cfRule>
  </conditionalFormatting>
  <conditionalFormatting sqref="N285:T286">
    <cfRule type="expression" dxfId="147" priority="165">
      <formula>AND($F285&lt;&gt;"",$F285&lt;&gt;0)</formula>
    </cfRule>
  </conditionalFormatting>
  <conditionalFormatting sqref="M289:M290">
    <cfRule type="expression" dxfId="146" priority="161">
      <formula>$N289&lt;&gt;""</formula>
    </cfRule>
    <cfRule type="expression" dxfId="145" priority="163">
      <formula>AND($F289&lt;&gt;"",$F289&lt;&gt;0)</formula>
    </cfRule>
  </conditionalFormatting>
  <conditionalFormatting sqref="N289:T290">
    <cfRule type="expression" dxfId="144" priority="162">
      <formula>AND($F289&lt;&gt;"",$F289&lt;&gt;0)</formula>
    </cfRule>
  </conditionalFormatting>
  <conditionalFormatting sqref="M298:M299">
    <cfRule type="expression" dxfId="143" priority="158">
      <formula>$N298&lt;&gt;""</formula>
    </cfRule>
    <cfRule type="expression" dxfId="142" priority="160">
      <formula>AND($F298&lt;&gt;"",$F298&lt;&gt;0)</formula>
    </cfRule>
  </conditionalFormatting>
  <conditionalFormatting sqref="N298:T299">
    <cfRule type="expression" dxfId="141" priority="159">
      <formula>AND($F298&lt;&gt;"",$F298&lt;&gt;0)</formula>
    </cfRule>
  </conditionalFormatting>
  <conditionalFormatting sqref="M310:M311">
    <cfRule type="expression" dxfId="140" priority="146">
      <formula>$N310&lt;&gt;""</formula>
    </cfRule>
    <cfRule type="expression" dxfId="139" priority="148">
      <formula>AND($F310&lt;&gt;"",$F310&lt;&gt;0)</formula>
    </cfRule>
  </conditionalFormatting>
  <conditionalFormatting sqref="N310:T311">
    <cfRule type="expression" dxfId="138" priority="147">
      <formula>AND($F310&lt;&gt;"",$F310&lt;&gt;0)</formula>
    </cfRule>
  </conditionalFormatting>
  <conditionalFormatting sqref="M333:M334">
    <cfRule type="expression" dxfId="137" priority="143">
      <formula>$N333&lt;&gt;""</formula>
    </cfRule>
    <cfRule type="expression" dxfId="136" priority="145">
      <formula>AND($F333&lt;&gt;"",$F333&lt;&gt;0)</formula>
    </cfRule>
  </conditionalFormatting>
  <conditionalFormatting sqref="N333:T334">
    <cfRule type="expression" dxfId="135" priority="144">
      <formula>AND($F333&lt;&gt;"",$F333&lt;&gt;0)</formula>
    </cfRule>
  </conditionalFormatting>
  <conditionalFormatting sqref="M337:M338">
    <cfRule type="expression" dxfId="134" priority="140">
      <formula>$N337&lt;&gt;""</formula>
    </cfRule>
    <cfRule type="expression" dxfId="133" priority="142">
      <formula>AND($F337&lt;&gt;"",$F337&lt;&gt;0)</formula>
    </cfRule>
  </conditionalFormatting>
  <conditionalFormatting sqref="N337:T338">
    <cfRule type="expression" dxfId="132" priority="141">
      <formula>AND($F337&lt;&gt;"",$F337&lt;&gt;0)</formula>
    </cfRule>
  </conditionalFormatting>
  <conditionalFormatting sqref="M343:M344">
    <cfRule type="expression" dxfId="131" priority="137">
      <formula>$N343&lt;&gt;""</formula>
    </cfRule>
    <cfRule type="expression" dxfId="130" priority="139">
      <formula>AND($F343&lt;&gt;"",$F343&lt;&gt;0)</formula>
    </cfRule>
  </conditionalFormatting>
  <conditionalFormatting sqref="N343:T344">
    <cfRule type="expression" dxfId="129" priority="138">
      <formula>AND($F343&lt;&gt;"",$F343&lt;&gt;0)</formula>
    </cfRule>
  </conditionalFormatting>
  <conditionalFormatting sqref="M349:M350">
    <cfRule type="expression" dxfId="128" priority="134">
      <formula>$N349&lt;&gt;""</formula>
    </cfRule>
    <cfRule type="expression" dxfId="127" priority="136">
      <formula>AND($F349&lt;&gt;"",$F349&lt;&gt;0)</formula>
    </cfRule>
  </conditionalFormatting>
  <conditionalFormatting sqref="N349:T350">
    <cfRule type="expression" dxfId="126" priority="135">
      <formula>AND($F349&lt;&gt;"",$F349&lt;&gt;0)</formula>
    </cfRule>
  </conditionalFormatting>
  <conditionalFormatting sqref="M354:M355">
    <cfRule type="expression" dxfId="125" priority="131">
      <formula>$N354&lt;&gt;""</formula>
    </cfRule>
    <cfRule type="expression" dxfId="124" priority="133">
      <formula>AND($F354&lt;&gt;"",$F354&lt;&gt;0)</formula>
    </cfRule>
  </conditionalFormatting>
  <conditionalFormatting sqref="N354:T355">
    <cfRule type="expression" dxfId="123" priority="132">
      <formula>AND($F354&lt;&gt;"",$F354&lt;&gt;0)</formula>
    </cfRule>
  </conditionalFormatting>
  <conditionalFormatting sqref="M359:M360">
    <cfRule type="expression" dxfId="122" priority="128">
      <formula>$N359&lt;&gt;""</formula>
    </cfRule>
    <cfRule type="expression" dxfId="121" priority="130">
      <formula>AND($F359&lt;&gt;"",$F359&lt;&gt;0)</formula>
    </cfRule>
  </conditionalFormatting>
  <conditionalFormatting sqref="N359:T360">
    <cfRule type="expression" dxfId="120" priority="129">
      <formula>AND($F359&lt;&gt;"",$F359&lt;&gt;0)</formula>
    </cfRule>
  </conditionalFormatting>
  <conditionalFormatting sqref="M366:M367">
    <cfRule type="expression" dxfId="119" priority="125">
      <formula>$N366&lt;&gt;""</formula>
    </cfRule>
    <cfRule type="expression" dxfId="118" priority="127">
      <formula>AND($F366&lt;&gt;"",$F366&lt;&gt;0)</formula>
    </cfRule>
  </conditionalFormatting>
  <conditionalFormatting sqref="N366:T367">
    <cfRule type="expression" dxfId="117" priority="126">
      <formula>AND($F366&lt;&gt;"",$F366&lt;&gt;0)</formula>
    </cfRule>
  </conditionalFormatting>
  <conditionalFormatting sqref="N114:O114 N116:O119 R114:S114 R116:S119">
    <cfRule type="expression" dxfId="116" priority="124">
      <formula>$G114=0</formula>
    </cfRule>
  </conditionalFormatting>
  <conditionalFormatting sqref="N121:O122 R121:S122">
    <cfRule type="expression" dxfId="115" priority="123">
      <formula>$G121=0</formula>
    </cfRule>
  </conditionalFormatting>
  <conditionalFormatting sqref="N127:O127 R127">
    <cfRule type="expression" dxfId="114" priority="122">
      <formula>$G$127=0</formula>
    </cfRule>
  </conditionalFormatting>
  <conditionalFormatting sqref="X4:AO4">
    <cfRule type="expression" dxfId="113" priority="119">
      <formula>$G4&lt;&gt;""</formula>
    </cfRule>
  </conditionalFormatting>
  <conditionalFormatting sqref="X5:AO5">
    <cfRule type="expression" dxfId="112" priority="118">
      <formula>$G5&lt;&gt;""</formula>
    </cfRule>
  </conditionalFormatting>
  <conditionalFormatting sqref="X13:AO13">
    <cfRule type="expression" dxfId="111" priority="117">
      <formula>$G13&lt;&gt;""</formula>
    </cfRule>
  </conditionalFormatting>
  <conditionalFormatting sqref="X7:AO9">
    <cfRule type="expression" dxfId="110" priority="112">
      <formula>OR($M7&lt;&gt;"",$Q7&lt;&gt;"")</formula>
    </cfRule>
  </conditionalFormatting>
  <conditionalFormatting sqref="X60:AO60">
    <cfRule type="expression" dxfId="109" priority="111">
      <formula>$G60&lt;&gt;""</formula>
    </cfRule>
  </conditionalFormatting>
  <conditionalFormatting sqref="X61:AO61">
    <cfRule type="expression" dxfId="108" priority="110">
      <formula>OR(AND($G$60=$AT$9,$G$61&lt;&gt;""),$G$60=$AT$8)</formula>
    </cfRule>
  </conditionalFormatting>
  <conditionalFormatting sqref="X17:AO17">
    <cfRule type="expression" dxfId="107" priority="109">
      <formula>$G17&lt;&gt;""</formula>
    </cfRule>
  </conditionalFormatting>
  <conditionalFormatting sqref="X18:AO22">
    <cfRule type="expression" dxfId="106" priority="108">
      <formula>$G18&lt;&gt;""</formula>
    </cfRule>
  </conditionalFormatting>
  <conditionalFormatting sqref="X23:AO25">
    <cfRule type="expression" dxfId="105" priority="107">
      <formula>OR(AND($G$22=$AT$9,$G23&lt;&gt;""),$G$22=$AT$8)</formula>
    </cfRule>
  </conditionalFormatting>
  <conditionalFormatting sqref="X29:AO29 X31">
    <cfRule type="expression" dxfId="104" priority="106">
      <formula>$G29&lt;&gt;""</formula>
    </cfRule>
  </conditionalFormatting>
  <conditionalFormatting sqref="X30:AO30 X77 X81 X79 X84 X86">
    <cfRule type="expression" dxfId="103" priority="105">
      <formula>OR(AND($G29=$AT$9,$G30&lt;&gt;""),$G29=$AT$8)</formula>
    </cfRule>
  </conditionalFormatting>
  <conditionalFormatting sqref="X50:AO50">
    <cfRule type="expression" dxfId="102" priority="103">
      <formula>$G$50&lt;&gt;""</formula>
    </cfRule>
  </conditionalFormatting>
  <conditionalFormatting sqref="X55:AO56">
    <cfRule type="expression" dxfId="101" priority="102">
      <formula>$G$56&lt;&gt;""</formula>
    </cfRule>
  </conditionalFormatting>
  <conditionalFormatting sqref="X71:AO72">
    <cfRule type="expression" dxfId="100" priority="99">
      <formula>$G71&lt;&gt;""</formula>
    </cfRule>
  </conditionalFormatting>
  <conditionalFormatting sqref="X76:AO76 X78 X80 X83 X85">
    <cfRule type="expression" dxfId="99" priority="97">
      <formula>$G76&lt;&gt;""</formula>
    </cfRule>
  </conditionalFormatting>
  <conditionalFormatting sqref="X82:AO82 X87">
    <cfRule type="expression" dxfId="98" priority="95">
      <formula>OR(AND($G80=$AT$9,$G82&lt;&gt;""),$G80=$AT$8)</formula>
    </cfRule>
  </conditionalFormatting>
  <conditionalFormatting sqref="X103:AO109">
    <cfRule type="expression" dxfId="97" priority="93">
      <formula>$G103&lt;&gt;""</formula>
    </cfRule>
  </conditionalFormatting>
  <conditionalFormatting sqref="X110:AO112 X124:AO125 X136:AO138 X152:AO154">
    <cfRule type="expression" dxfId="96" priority="91">
      <formula>OR($G110="",AND($G110&gt;0,$O110=""))</formula>
    </cfRule>
  </conditionalFormatting>
  <conditionalFormatting sqref="X120:AO120">
    <cfRule type="expression" dxfId="95" priority="88">
      <formula>OR($G$120=$AT$8,AND($AT$9=$G$120,$H$120&lt;&gt;"",$N$120&lt;&gt;"",$R$120&lt;&gt;""))</formula>
    </cfRule>
  </conditionalFormatting>
  <conditionalFormatting sqref="X127:AO127">
    <cfRule type="expression" dxfId="94" priority="86">
      <formula>OR($G127="",AND($G127&gt;0,OR($N127="",$R127="")))</formula>
    </cfRule>
  </conditionalFormatting>
  <conditionalFormatting sqref="X128:AO128">
    <cfRule type="expression" dxfId="93" priority="85">
      <formula>OR($G128="",AND($G128&gt;0,$O128=""))</formula>
    </cfRule>
  </conditionalFormatting>
  <conditionalFormatting sqref="X129:AO130">
    <cfRule type="expression" dxfId="92" priority="84">
      <formula>$G129&lt;&gt;""</formula>
    </cfRule>
  </conditionalFormatting>
  <conditionalFormatting sqref="X115:AO115">
    <cfRule type="expression" dxfId="91" priority="83">
      <formula>OR($G$115="",AND($AT$9=$G$115,OR($H$115="",$O$115="")))</formula>
    </cfRule>
  </conditionalFormatting>
  <conditionalFormatting sqref="X131:AO135">
    <cfRule type="expression" dxfId="90" priority="82">
      <formula>$G131&lt;&gt;""</formula>
    </cfRule>
  </conditionalFormatting>
  <conditionalFormatting sqref="X143:AO144">
    <cfRule type="expression" dxfId="89" priority="81">
      <formula>$G143&lt;&gt;""</formula>
    </cfRule>
  </conditionalFormatting>
  <conditionalFormatting sqref="X145:AO145">
    <cfRule type="expression" dxfId="88" priority="80">
      <formula>OR($G145="",AND($G145&gt;0,$R145=""))</formula>
    </cfRule>
  </conditionalFormatting>
  <conditionalFormatting sqref="X146:AO147">
    <cfRule type="expression" dxfId="87" priority="79">
      <formula>OR($G$145="",AND($G$145&gt;0,$R146=""))</formula>
    </cfRule>
  </conditionalFormatting>
  <conditionalFormatting sqref="X148:AO151">
    <cfRule type="expression" dxfId="86" priority="78">
      <formula>$G148&lt;&gt;""</formula>
    </cfRule>
  </conditionalFormatting>
  <conditionalFormatting sqref="X156:AO161">
    <cfRule type="expression" dxfId="85" priority="77">
      <formula>OR($G156="",AND($G156&gt;0,$P156=""))</formula>
    </cfRule>
  </conditionalFormatting>
  <conditionalFormatting sqref="X162:AO164 X169:AO171">
    <cfRule type="expression" dxfId="84" priority="76">
      <formula>OR($G162="",AND($G162&gt;0,$O162=""))</formula>
    </cfRule>
  </conditionalFormatting>
  <conditionalFormatting sqref="X166:AO168">
    <cfRule type="expression" dxfId="83" priority="75">
      <formula>$G166&lt;&gt;""</formula>
    </cfRule>
  </conditionalFormatting>
  <conditionalFormatting sqref="X190:AO196">
    <cfRule type="expression" dxfId="82" priority="74">
      <formula>OR($F$190=$AT$8,AND($F$190&lt;&gt;$AT$8,$F$192&lt;&gt;"",$H$192&lt;&gt;"",$I$192&lt;&gt;"",$F$196&lt;&gt;""))</formula>
    </cfRule>
  </conditionalFormatting>
  <conditionalFormatting sqref="X198:AO204">
    <cfRule type="expression" dxfId="81" priority="73">
      <formula>OR($F$198=$AT$8,AND($F$198&lt;&gt;$AT$8,$F$200&lt;&gt;"",$H$200&lt;&gt;"",$I$200&lt;&gt;"",$F$204&lt;&gt;""))</formula>
    </cfRule>
  </conditionalFormatting>
  <conditionalFormatting sqref="X206:AO212">
    <cfRule type="expression" dxfId="80" priority="72">
      <formula>OR($F$206=$AT$8,AND($F$206&lt;&gt;$AT$8,$F$208&lt;&gt;"",$H$208&lt;&gt;"",$I$208&lt;&gt;"",$F$212&lt;&gt;""))</formula>
    </cfRule>
  </conditionalFormatting>
  <conditionalFormatting sqref="X213:AO214">
    <cfRule type="expression" dxfId="79" priority="71">
      <formula>$F$213&lt;&gt;""</formula>
    </cfRule>
  </conditionalFormatting>
  <conditionalFormatting sqref="X215:AO215">
    <cfRule type="expression" dxfId="78" priority="70">
      <formula>$F$215&lt;&gt;""</formula>
    </cfRule>
  </conditionalFormatting>
  <conditionalFormatting sqref="X216:AO218">
    <cfRule type="expression" dxfId="77" priority="69">
      <formula>OR($F216="",AND($F216&gt;0,$O216=""))</formula>
    </cfRule>
  </conditionalFormatting>
  <conditionalFormatting sqref="X235:AO251">
    <cfRule type="expression" dxfId="76" priority="68">
      <formula>OR($F235="",AND($F235&gt;0,$N235=""))</formula>
    </cfRule>
  </conditionalFormatting>
  <conditionalFormatting sqref="X281:AO284 X288 X292:AO297 X305 X307:AO309 X313:AO314">
    <cfRule type="expression" dxfId="75" priority="67">
      <formula>$F281&lt;&gt;""</formula>
    </cfRule>
  </conditionalFormatting>
  <conditionalFormatting sqref="X285:AO286 X289:AO290 X298:AO299 X310:AO311">
    <cfRule type="expression" dxfId="74" priority="66">
      <formula>OR($F285="",AND($F285&gt;0,$N285=""))</formula>
    </cfRule>
  </conditionalFormatting>
  <conditionalFormatting sqref="X327:AO332 X336 X340:AO342 X346:AO348 X352:AO353 X362:AO365">
    <cfRule type="expression" dxfId="73" priority="65">
      <formula>$F327&lt;&gt;""</formula>
    </cfRule>
  </conditionalFormatting>
  <conditionalFormatting sqref="X333:AO334 X337:AO338 X343:AO344 X349:AO350 X354:AO355 X357:AO360 X366:AO367">
    <cfRule type="expression" dxfId="72" priority="64">
      <formula>OR($F333="",AND($F333&gt;0,$N333=""))</formula>
    </cfRule>
  </conditionalFormatting>
  <conditionalFormatting sqref="X88">
    <cfRule type="expression" dxfId="71" priority="63">
      <formula>OR(AND($G$85=$AT$9,$G$88&lt;&gt;""),$G$85=$AT$8)</formula>
    </cfRule>
  </conditionalFormatting>
  <conditionalFormatting sqref="M175:N176">
    <cfRule type="expression" dxfId="70" priority="54">
      <formula>$O175&lt;&gt;""</formula>
    </cfRule>
    <cfRule type="expression" dxfId="69" priority="56">
      <formula>$G175&lt;&gt;0</formula>
    </cfRule>
  </conditionalFormatting>
  <conditionalFormatting sqref="O175:T176">
    <cfRule type="expression" dxfId="68" priority="55">
      <formula>$G175&lt;&gt;0</formula>
    </cfRule>
  </conditionalFormatting>
  <conditionalFormatting sqref="X175:AO176">
    <cfRule type="expression" dxfId="67" priority="53">
      <formula>OR($G175="",AND($G175&gt;0,$O175=""))</formula>
    </cfRule>
  </conditionalFormatting>
  <conditionalFormatting sqref="X173:AO174">
    <cfRule type="expression" dxfId="66" priority="52">
      <formula>$G173&lt;&gt;""</formula>
    </cfRule>
  </conditionalFormatting>
  <conditionalFormatting sqref="X6:AO6">
    <cfRule type="expression" dxfId="65" priority="51">
      <formula>AND(OR($M$7&lt;&gt;"",$Q$7&lt;&gt;""),OR($M$8&lt;&gt;"",$Q$8&lt;&gt;""),OR($M$9&lt;&gt;"",$Q$9&lt;&gt;""))</formula>
    </cfRule>
  </conditionalFormatting>
  <conditionalFormatting sqref="X14:AO14">
    <cfRule type="expression" dxfId="64" priority="50">
      <formula>OR($G$14&lt;&gt;"",$G$17&lt;&gt;"")</formula>
    </cfRule>
  </conditionalFormatting>
  <conditionalFormatting sqref="X15:AO15">
    <cfRule type="expression" dxfId="63" priority="48">
      <formula>OR($G$15&lt;&gt;"",$G$17&lt;&gt;"")</formula>
    </cfRule>
    <cfRule type="expression" dxfId="62" priority="49">
      <formula>$G$14&lt;&gt;""</formula>
    </cfRule>
  </conditionalFormatting>
  <conditionalFormatting sqref="X16:AO16">
    <cfRule type="expression" dxfId="61" priority="46">
      <formula>OR($G$16&lt;&gt;"",$G$17&lt;&gt;"")</formula>
    </cfRule>
    <cfRule type="expression" dxfId="60" priority="47">
      <formula>$G$15&lt;&gt;""</formula>
    </cfRule>
  </conditionalFormatting>
  <conditionalFormatting sqref="X89:AO91">
    <cfRule type="expression" dxfId="59" priority="45">
      <formula>$G89&lt;&gt;""</formula>
    </cfRule>
  </conditionalFormatting>
  <conditionalFormatting sqref="X114 X116:AO119 X121:AO122">
    <cfRule type="expression" dxfId="58" priority="43">
      <formula>OR($G114="",AND($G114&gt;0,OR($N114="",$R114="")))</formula>
    </cfRule>
  </conditionalFormatting>
  <conditionalFormatting sqref="X123:AO123">
    <cfRule type="expression" dxfId="57" priority="42">
      <formula>$G$123&lt;&gt;""</formula>
    </cfRule>
  </conditionalFormatting>
  <conditionalFormatting sqref="L89">
    <cfRule type="expression" dxfId="56" priority="41">
      <formula>$G$85="有"</formula>
    </cfRule>
  </conditionalFormatting>
  <conditionalFormatting sqref="R145:S147">
    <cfRule type="expression" dxfId="55" priority="40">
      <formula>$G$145&gt;0</formula>
    </cfRule>
  </conditionalFormatting>
  <conditionalFormatting sqref="G115">
    <cfRule type="expression" dxfId="54" priority="39">
      <formula>$G$114&lt;=0</formula>
    </cfRule>
  </conditionalFormatting>
  <conditionalFormatting sqref="G120">
    <cfRule type="expression" dxfId="53" priority="38">
      <formula>$G$119&lt;=0</formula>
    </cfRule>
  </conditionalFormatting>
  <conditionalFormatting sqref="P156:Q161">
    <cfRule type="expression" dxfId="52" priority="37">
      <formula>$G156=0</formula>
    </cfRule>
  </conditionalFormatting>
  <conditionalFormatting sqref="O156:O161 R156:R161">
    <cfRule type="expression" dxfId="51" priority="35">
      <formula>$P156&lt;&gt;""</formula>
    </cfRule>
    <cfRule type="expression" dxfId="50" priority="36">
      <formula>$G156&gt;0</formula>
    </cfRule>
  </conditionalFormatting>
  <conditionalFormatting sqref="Q145:Q147 T145:T147">
    <cfRule type="expression" dxfId="49" priority="33">
      <formula>$R145&lt;&gt;""</formula>
    </cfRule>
    <cfRule type="expression" dxfId="48" priority="34">
      <formula>$G$145&gt;0</formula>
    </cfRule>
  </conditionalFormatting>
  <conditionalFormatting sqref="O128:R128">
    <cfRule type="expression" dxfId="47" priority="32">
      <formula>$G$128&gt;0</formula>
    </cfRule>
  </conditionalFormatting>
  <conditionalFormatting sqref="M128:N128">
    <cfRule type="expression" dxfId="46" priority="30">
      <formula>$O$128&gt;0</formula>
    </cfRule>
    <cfRule type="expression" dxfId="45" priority="31">
      <formula>$G$128&gt;0</formula>
    </cfRule>
  </conditionalFormatting>
  <conditionalFormatting sqref="P248 M235:M251">
    <cfRule type="expression" dxfId="44" priority="167">
      <formula>$N235&lt;&gt;""</formula>
    </cfRule>
    <cfRule type="expression" dxfId="43" priority="170">
      <formula>AND($F235&lt;&gt;"",$F235&lt;&gt;0)</formula>
    </cfRule>
  </conditionalFormatting>
  <conditionalFormatting sqref="F192:J195">
    <cfRule type="expression" dxfId="42" priority="544">
      <formula>AND($F$190&lt;&gt;"",$F$190&lt;&gt;$AT$22)</formula>
    </cfRule>
  </conditionalFormatting>
  <conditionalFormatting sqref="K192:O195">
    <cfRule type="expression" dxfId="41" priority="545">
      <formula>AND($K$190&lt;&gt;"",$K$190&lt;&gt;$AT$22)</formula>
    </cfRule>
  </conditionalFormatting>
  <conditionalFormatting sqref="P192:T195">
    <cfRule type="expression" dxfId="40" priority="546">
      <formula>AND($P$190&lt;&gt;"",$P$190&lt;&gt;$AT$22)</formula>
    </cfRule>
  </conditionalFormatting>
  <conditionalFormatting sqref="F200:J203">
    <cfRule type="expression" dxfId="39" priority="547">
      <formula>AND($F$198&lt;&gt;"",$F$198&lt;&gt;$AW$22)</formula>
    </cfRule>
  </conditionalFormatting>
  <conditionalFormatting sqref="K200:O203">
    <cfRule type="expression" dxfId="38" priority="548">
      <formula>AND($K$198&lt;&gt;"",$K$198&lt;&gt;$AW$22)</formula>
    </cfRule>
  </conditionalFormatting>
  <conditionalFormatting sqref="P200:T203">
    <cfRule type="expression" dxfId="37" priority="549">
      <formula>AND($P$198&lt;&gt;"",$P$198&lt;&gt;$AW$22)</formula>
    </cfRule>
  </conditionalFormatting>
  <conditionalFormatting sqref="F196:K196">
    <cfRule type="expression" dxfId="36" priority="550">
      <formula>AND($F$190&lt;&gt;"",$F$190&lt;&gt;$AT$22)</formula>
    </cfRule>
  </conditionalFormatting>
  <conditionalFormatting sqref="F196:J196">
    <cfRule type="expression" dxfId="35" priority="551">
      <formula>AND($F$190&lt;&gt;"",$F$190&lt;&gt;$AT$22)</formula>
    </cfRule>
  </conditionalFormatting>
  <conditionalFormatting sqref="F204:K204">
    <cfRule type="expression" dxfId="34" priority="552">
      <formula>AND($F$198&lt;&gt;"",$F$198&lt;&gt;$AW$22)</formula>
    </cfRule>
  </conditionalFormatting>
  <conditionalFormatting sqref="F204:J204">
    <cfRule type="expression" dxfId="33" priority="553">
      <formula>AND($F$198&lt;&gt;"",$F$198&lt;&gt;$AW$22)</formula>
    </cfRule>
  </conditionalFormatting>
  <conditionalFormatting sqref="F208:J211">
    <cfRule type="expression" dxfId="32" priority="554">
      <formula>AND($F$206&lt;&gt;"",$F$206&lt;&gt;$AZ$22)</formula>
    </cfRule>
  </conditionalFormatting>
  <conditionalFormatting sqref="K208:O211">
    <cfRule type="expression" dxfId="31" priority="555">
      <formula>AND($K$206&lt;&gt;"",$K$206&lt;&gt;$AZ$22)</formula>
    </cfRule>
  </conditionalFormatting>
  <conditionalFormatting sqref="P208:T211">
    <cfRule type="expression" dxfId="30" priority="556">
      <formula>AND($P$206&lt;&gt;"",$P$206&lt;&gt;$AZ$22)</formula>
    </cfRule>
  </conditionalFormatting>
  <conditionalFormatting sqref="F212:K212">
    <cfRule type="expression" dxfId="29" priority="557">
      <formula>AND($F$206&lt;&gt;"",$F$206&lt;&gt;$AZ$22)</formula>
    </cfRule>
  </conditionalFormatting>
  <conditionalFormatting sqref="F212:J212">
    <cfRule type="expression" dxfId="28" priority="558">
      <formula>AND($F$206&lt;&gt;"",$F$206&lt;&gt;$AZ$22)</formula>
    </cfRule>
  </conditionalFormatting>
  <conditionalFormatting sqref="X415:AO416 X3:AO3">
    <cfRule type="expression" dxfId="27" priority="559">
      <formula>$X$3=$AU$36</formula>
    </cfRule>
  </conditionalFormatting>
  <conditionalFormatting sqref="L62:L64 P62:P64">
    <cfRule type="expression" dxfId="26" priority="659">
      <formula>AND($G62=$AT$9,$M62&lt;&gt;"",$Q62&lt;&gt;"")</formula>
    </cfRule>
    <cfRule type="expression" dxfId="25" priority="660">
      <formula>AND($G62=$AT$9,OR($M$62="",$Q62=""))</formula>
    </cfRule>
  </conditionalFormatting>
  <conditionalFormatting sqref="X62:AO64">
    <cfRule type="expression" dxfId="24" priority="663">
      <formula>OR(AND($G$60=$AT$9,OR($G$61=$AW$2,$G$61=$AW$3),$G62=$AT$9,$H62&lt;&gt;"",$M62&lt;&gt;"",$Q62&lt;&gt;""),OR($G$60=$AT$8,$G$61=$AW$4),$G62=$AT$8)</formula>
    </cfRule>
  </conditionalFormatting>
  <conditionalFormatting sqref="X65:AO67">
    <cfRule type="expression" dxfId="23" priority="664">
      <formula>OR(AND($G62=$AT$9,$G65&lt;&gt;""),$G62=$AT$8,$G$60=$AT$8)</formula>
    </cfRule>
  </conditionalFormatting>
  <conditionalFormatting sqref="X73:AO75">
    <cfRule type="expression" dxfId="22" priority="665">
      <formula>OR(AND(OR($G$71=$AT$9,$G$72=$AT$9),$G73&lt;&gt;""),AND($G$71=$AT$8,$G$72=$AT$8))</formula>
    </cfRule>
  </conditionalFormatting>
  <conditionalFormatting sqref="F191:T191">
    <cfRule type="expression" dxfId="21" priority="666">
      <formula>F$190=$AT$27</formula>
    </cfRule>
  </conditionalFormatting>
  <conditionalFormatting sqref="K190:T190">
    <cfRule type="expression" dxfId="20" priority="667">
      <formula>AND(F$190&lt;&gt;"",F$190&lt;&gt;$AT$22)</formula>
    </cfRule>
  </conditionalFormatting>
  <conditionalFormatting sqref="F199:T199">
    <cfRule type="expression" dxfId="19" priority="668">
      <formula>F$198=$AW$30</formula>
    </cfRule>
  </conditionalFormatting>
  <conditionalFormatting sqref="K198:T198">
    <cfRule type="expression" dxfId="18" priority="669">
      <formula>AND(F$198&lt;&gt;"",F$198&lt;&gt;$AW$22)</formula>
    </cfRule>
  </conditionalFormatting>
  <conditionalFormatting sqref="F207:T207">
    <cfRule type="expression" dxfId="17" priority="670">
      <formula>F$206=$AZ$27</formula>
    </cfRule>
  </conditionalFormatting>
  <conditionalFormatting sqref="K206:T206">
    <cfRule type="expression" dxfId="16" priority="671">
      <formula>AND(F$206&lt;&gt;"",F$206&lt;&gt;$AZ$22)</formula>
    </cfRule>
  </conditionalFormatting>
  <conditionalFormatting sqref="G32:N32 G33 G35">
    <cfRule type="expression" dxfId="15" priority="21">
      <formula>$G$31=$AT$9</formula>
    </cfRule>
  </conditionalFormatting>
  <conditionalFormatting sqref="O32:P32 T32">
    <cfRule type="expression" dxfId="14" priority="18">
      <formula>$Q$32&lt;&gt;""</formula>
    </cfRule>
    <cfRule type="expression" dxfId="13" priority="20">
      <formula>$G$32&lt;&gt;""</formula>
    </cfRule>
  </conditionalFormatting>
  <conditionalFormatting sqref="Q32:S32">
    <cfRule type="expression" dxfId="12" priority="19">
      <formula>$G$32&lt;&gt;""</formula>
    </cfRule>
  </conditionalFormatting>
  <conditionalFormatting sqref="G34:I34 G36">
    <cfRule type="expression" dxfId="11" priority="17">
      <formula>$G33&lt;&gt;""</formula>
    </cfRule>
  </conditionalFormatting>
  <conditionalFormatting sqref="J34:L34 J36">
    <cfRule type="expression" dxfId="10" priority="16">
      <formula>$G34&lt;&gt;""</formula>
    </cfRule>
  </conditionalFormatting>
  <conditionalFormatting sqref="M34:O34 M36">
    <cfRule type="expression" dxfId="9" priority="15">
      <formula>$J34&lt;&gt;""</formula>
    </cfRule>
  </conditionalFormatting>
  <conditionalFormatting sqref="P34:R34">
    <cfRule type="expression" dxfId="8" priority="14">
      <formula>$M34&lt;&gt;""</formula>
    </cfRule>
  </conditionalFormatting>
  <conditionalFormatting sqref="X32:AO33 X35">
    <cfRule type="expression" dxfId="7" priority="8">
      <formula>$G$31=$AT$9</formula>
    </cfRule>
  </conditionalFormatting>
  <conditionalFormatting sqref="X34:AO34 X36">
    <cfRule type="expression" dxfId="6" priority="5">
      <formula>AND($G34&lt;&gt;"",$G$50&lt;&gt;"")</formula>
    </cfRule>
    <cfRule type="expression" dxfId="5" priority="7">
      <formula>$G33&lt;&gt;""</formula>
    </cfRule>
  </conditionalFormatting>
  <conditionalFormatting sqref="X33:AO33 X35">
    <cfRule type="expression" dxfId="4" priority="6">
      <formula>OR($G33&lt;&gt;"",$G$50&lt;&gt;"")</formula>
    </cfRule>
  </conditionalFormatting>
  <conditionalFormatting sqref="X32:AO32">
    <cfRule type="expression" dxfId="3" priority="4">
      <formula>AND($G$32&lt;&gt;"",$Q$32&lt;&gt;"")</formula>
    </cfRule>
  </conditionalFormatting>
  <conditionalFormatting sqref="M357:M358">
    <cfRule type="expression" dxfId="2" priority="1">
      <formula>$N357&lt;&gt;""</formula>
    </cfRule>
    <cfRule type="expression" dxfId="1" priority="3">
      <formula>AND($F357&lt;&gt;"",$F357&lt;&gt;0)</formula>
    </cfRule>
  </conditionalFormatting>
  <conditionalFormatting sqref="N357:T358">
    <cfRule type="expression" dxfId="0" priority="2">
      <formula>AND($F357&lt;&gt;"",$F357&lt;&gt;0)</formula>
    </cfRule>
  </conditionalFormatting>
  <dataValidations disablePrompts="1" count="11">
    <dataValidation type="list" allowBlank="1" showInputMessage="1" showErrorMessage="1" sqref="G20:L20 G24:L24" xr:uid="{00000000-0002-0000-0200-000000000000}">
      <formula1>$AT$1:$AT$3</formula1>
    </dataValidation>
    <dataValidation type="list" allowBlank="1" showInputMessage="1" showErrorMessage="1" sqref="G23:L23" xr:uid="{00000000-0002-0000-0200-000001000000}">
      <formula1>$AT$4:$AT$6</formula1>
    </dataValidation>
    <dataValidation type="list" allowBlank="1" showInputMessage="1" showErrorMessage="1" sqref="G22:L22 G29:L29 G120 G31:L31 G115 G60:L60 G62:G64 G85:J85 G71:J72 G76:J76 G78:J78 G80:J80 G83:J83" xr:uid="{00000000-0002-0000-0200-000002000000}">
      <formula1>$AT$7:$AT$9</formula1>
    </dataValidation>
    <dataValidation type="list" allowBlank="1" showInputMessage="1" showErrorMessage="1" sqref="G30:L30" xr:uid="{00000000-0002-0000-0200-000003000000}">
      <formula1>$AT$10:$AT$15</formula1>
    </dataValidation>
    <dataValidation type="list" allowBlank="1" showInputMessage="1" showErrorMessage="1" sqref="G61:L61" xr:uid="{00000000-0002-0000-0200-000004000000}">
      <formula1>$AW$1:$AW$4</formula1>
    </dataValidation>
    <dataValidation type="list" allowBlank="1" showInputMessage="1" showErrorMessage="1" sqref="O128:R128" xr:uid="{00000000-0002-0000-0200-000005000000}">
      <formula1>$AZ$1:$AZ$10</formula1>
    </dataValidation>
    <dataValidation type="list" allowBlank="1" showInputMessage="1" showErrorMessage="1" sqref="F190:T190" xr:uid="{00000000-0002-0000-0200-000006000000}">
      <formula1>$AT$21:$AT$27</formula1>
    </dataValidation>
    <dataValidation type="list" allowBlank="1" showInputMessage="1" showErrorMessage="1" sqref="F198:T198" xr:uid="{00000000-0002-0000-0200-000007000000}">
      <formula1>$AW$21:$AW$30</formula1>
    </dataValidation>
    <dataValidation type="list" allowBlank="1" showInputMessage="1" showErrorMessage="1" sqref="F206:T206" xr:uid="{00000000-0002-0000-0200-000008000000}">
      <formula1>$AZ$21:$AZ$27</formula1>
    </dataValidation>
    <dataValidation type="list" allowBlank="1" showInputMessage="1" showErrorMessage="1" sqref="G34:R34" xr:uid="{00000000-0002-0000-0200-000009000000}">
      <formula1>$BG$1:$BG$7</formula1>
    </dataValidation>
    <dataValidation type="list" allowBlank="1" showInputMessage="1" showErrorMessage="1" sqref="G36:O36" xr:uid="{00000000-0002-0000-0200-00000A000000}">
      <formula1>$BI$1:$BI$4</formula1>
    </dataValidation>
  </dataValidations>
  <pageMargins left="0.59055118110236227" right="0.39370078740157483" top="0.59055118110236227" bottom="0.39370078740157483" header="0.31496062992125984" footer="0.31496062992125984"/>
  <pageSetup paperSize="8" scale="97" orientation="landscape" r:id="rId1"/>
  <headerFooter>
    <oddHeader>&amp;L&amp;F&amp;R&amp;A</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CN112"/>
  <sheetViews>
    <sheetView showGridLines="0" view="pageBreakPreview" zoomScale="70" zoomScaleNormal="100" zoomScaleSheetLayoutView="70" workbookViewId="0">
      <selection activeCell="K2" sqref="K2"/>
    </sheetView>
  </sheetViews>
  <sheetFormatPr defaultRowHeight="13.5"/>
  <cols>
    <col min="1" max="1" width="1.625" style="225" customWidth="1"/>
    <col min="2" max="2" width="4.875" style="226" customWidth="1"/>
    <col min="3" max="3" width="5.625" style="226" customWidth="1"/>
    <col min="4" max="4" width="10.375" style="226" customWidth="1"/>
    <col min="5" max="5" width="9.25" style="226" customWidth="1"/>
    <col min="6" max="6" width="6.875" style="226" customWidth="1"/>
    <col min="7" max="7" width="12.75" style="226" customWidth="1"/>
    <col min="8" max="8" width="9.375" style="226" customWidth="1"/>
    <col min="9" max="9" width="13.625" style="226" customWidth="1"/>
    <col min="10" max="10" width="7.625" style="226" customWidth="1"/>
    <col min="11" max="11" width="5.75" style="226" customWidth="1"/>
    <col min="12" max="12" width="4.875" style="226" customWidth="1"/>
    <col min="13" max="68" width="3.375" style="226" customWidth="1"/>
    <col min="69" max="69" width="1.25" style="226" customWidth="1"/>
    <col min="70" max="256" width="9" style="225"/>
    <col min="257" max="257" width="1.625" style="225" customWidth="1"/>
    <col min="258" max="258" width="4.875" style="225" customWidth="1"/>
    <col min="259" max="259" width="5.625" style="225" customWidth="1"/>
    <col min="260" max="260" width="10.375" style="225" customWidth="1"/>
    <col min="261" max="261" width="9.25" style="225" customWidth="1"/>
    <col min="262" max="262" width="6.875" style="225" customWidth="1"/>
    <col min="263" max="263" width="12.75" style="225" customWidth="1"/>
    <col min="264" max="264" width="8.625" style="225" customWidth="1"/>
    <col min="265" max="265" width="13.625" style="225" customWidth="1"/>
    <col min="266" max="266" width="7.625" style="225" customWidth="1"/>
    <col min="267" max="267" width="5.75" style="225" customWidth="1"/>
    <col min="268" max="268" width="4.875" style="225" customWidth="1"/>
    <col min="269" max="324" width="3.375" style="225" customWidth="1"/>
    <col min="325" max="325" width="1.25" style="225" customWidth="1"/>
    <col min="326" max="512" width="9" style="225"/>
    <col min="513" max="513" width="1.625" style="225" customWidth="1"/>
    <col min="514" max="514" width="4.875" style="225" customWidth="1"/>
    <col min="515" max="515" width="5.625" style="225" customWidth="1"/>
    <col min="516" max="516" width="10.375" style="225" customWidth="1"/>
    <col min="517" max="517" width="9.25" style="225" customWidth="1"/>
    <col min="518" max="518" width="6.875" style="225" customWidth="1"/>
    <col min="519" max="519" width="12.75" style="225" customWidth="1"/>
    <col min="520" max="520" width="8.625" style="225" customWidth="1"/>
    <col min="521" max="521" width="13.625" style="225" customWidth="1"/>
    <col min="522" max="522" width="7.625" style="225" customWidth="1"/>
    <col min="523" max="523" width="5.75" style="225" customWidth="1"/>
    <col min="524" max="524" width="4.875" style="225" customWidth="1"/>
    <col min="525" max="580" width="3.375" style="225" customWidth="1"/>
    <col min="581" max="581" width="1.25" style="225" customWidth="1"/>
    <col min="582" max="768" width="9" style="225"/>
    <col min="769" max="769" width="1.625" style="225" customWidth="1"/>
    <col min="770" max="770" width="4.875" style="225" customWidth="1"/>
    <col min="771" max="771" width="5.625" style="225" customWidth="1"/>
    <col min="772" max="772" width="10.375" style="225" customWidth="1"/>
    <col min="773" max="773" width="9.25" style="225" customWidth="1"/>
    <col min="774" max="774" width="6.875" style="225" customWidth="1"/>
    <col min="775" max="775" width="12.75" style="225" customWidth="1"/>
    <col min="776" max="776" width="8.625" style="225" customWidth="1"/>
    <col min="777" max="777" width="13.625" style="225" customWidth="1"/>
    <col min="778" max="778" width="7.625" style="225" customWidth="1"/>
    <col min="779" max="779" width="5.75" style="225" customWidth="1"/>
    <col min="780" max="780" width="4.875" style="225" customWidth="1"/>
    <col min="781" max="836" width="3.375" style="225" customWidth="1"/>
    <col min="837" max="837" width="1.25" style="225" customWidth="1"/>
    <col min="838" max="1024" width="9" style="225"/>
    <col min="1025" max="1025" width="1.625" style="225" customWidth="1"/>
    <col min="1026" max="1026" width="4.875" style="225" customWidth="1"/>
    <col min="1027" max="1027" width="5.625" style="225" customWidth="1"/>
    <col min="1028" max="1028" width="10.375" style="225" customWidth="1"/>
    <col min="1029" max="1029" width="9.25" style="225" customWidth="1"/>
    <col min="1030" max="1030" width="6.875" style="225" customWidth="1"/>
    <col min="1031" max="1031" width="12.75" style="225" customWidth="1"/>
    <col min="1032" max="1032" width="8.625" style="225" customWidth="1"/>
    <col min="1033" max="1033" width="13.625" style="225" customWidth="1"/>
    <col min="1034" max="1034" width="7.625" style="225" customWidth="1"/>
    <col min="1035" max="1035" width="5.75" style="225" customWidth="1"/>
    <col min="1036" max="1036" width="4.875" style="225" customWidth="1"/>
    <col min="1037" max="1092" width="3.375" style="225" customWidth="1"/>
    <col min="1093" max="1093" width="1.25" style="225" customWidth="1"/>
    <col min="1094" max="1280" width="9" style="225"/>
    <col min="1281" max="1281" width="1.625" style="225" customWidth="1"/>
    <col min="1282" max="1282" width="4.875" style="225" customWidth="1"/>
    <col min="1283" max="1283" width="5.625" style="225" customWidth="1"/>
    <col min="1284" max="1284" width="10.375" style="225" customWidth="1"/>
    <col min="1285" max="1285" width="9.25" style="225" customWidth="1"/>
    <col min="1286" max="1286" width="6.875" style="225" customWidth="1"/>
    <col min="1287" max="1287" width="12.75" style="225" customWidth="1"/>
    <col min="1288" max="1288" width="8.625" style="225" customWidth="1"/>
    <col min="1289" max="1289" width="13.625" style="225" customWidth="1"/>
    <col min="1290" max="1290" width="7.625" style="225" customWidth="1"/>
    <col min="1291" max="1291" width="5.75" style="225" customWidth="1"/>
    <col min="1292" max="1292" width="4.875" style="225" customWidth="1"/>
    <col min="1293" max="1348" width="3.375" style="225" customWidth="1"/>
    <col min="1349" max="1349" width="1.25" style="225" customWidth="1"/>
    <col min="1350" max="1536" width="9" style="225"/>
    <col min="1537" max="1537" width="1.625" style="225" customWidth="1"/>
    <col min="1538" max="1538" width="4.875" style="225" customWidth="1"/>
    <col min="1539" max="1539" width="5.625" style="225" customWidth="1"/>
    <col min="1540" max="1540" width="10.375" style="225" customWidth="1"/>
    <col min="1541" max="1541" width="9.25" style="225" customWidth="1"/>
    <col min="1542" max="1542" width="6.875" style="225" customWidth="1"/>
    <col min="1543" max="1543" width="12.75" style="225" customWidth="1"/>
    <col min="1544" max="1544" width="8.625" style="225" customWidth="1"/>
    <col min="1545" max="1545" width="13.625" style="225" customWidth="1"/>
    <col min="1546" max="1546" width="7.625" style="225" customWidth="1"/>
    <col min="1547" max="1547" width="5.75" style="225" customWidth="1"/>
    <col min="1548" max="1548" width="4.875" style="225" customWidth="1"/>
    <col min="1549" max="1604" width="3.375" style="225" customWidth="1"/>
    <col min="1605" max="1605" width="1.25" style="225" customWidth="1"/>
    <col min="1606" max="1792" width="9" style="225"/>
    <col min="1793" max="1793" width="1.625" style="225" customWidth="1"/>
    <col min="1794" max="1794" width="4.875" style="225" customWidth="1"/>
    <col min="1795" max="1795" width="5.625" style="225" customWidth="1"/>
    <col min="1796" max="1796" width="10.375" style="225" customWidth="1"/>
    <col min="1797" max="1797" width="9.25" style="225" customWidth="1"/>
    <col min="1798" max="1798" width="6.875" style="225" customWidth="1"/>
    <col min="1799" max="1799" width="12.75" style="225" customWidth="1"/>
    <col min="1800" max="1800" width="8.625" style="225" customWidth="1"/>
    <col min="1801" max="1801" width="13.625" style="225" customWidth="1"/>
    <col min="1802" max="1802" width="7.625" style="225" customWidth="1"/>
    <col min="1803" max="1803" width="5.75" style="225" customWidth="1"/>
    <col min="1804" max="1804" width="4.875" style="225" customWidth="1"/>
    <col min="1805" max="1860" width="3.375" style="225" customWidth="1"/>
    <col min="1861" max="1861" width="1.25" style="225" customWidth="1"/>
    <col min="1862" max="2048" width="9" style="225"/>
    <col min="2049" max="2049" width="1.625" style="225" customWidth="1"/>
    <col min="2050" max="2050" width="4.875" style="225" customWidth="1"/>
    <col min="2051" max="2051" width="5.625" style="225" customWidth="1"/>
    <col min="2052" max="2052" width="10.375" style="225" customWidth="1"/>
    <col min="2053" max="2053" width="9.25" style="225" customWidth="1"/>
    <col min="2054" max="2054" width="6.875" style="225" customWidth="1"/>
    <col min="2055" max="2055" width="12.75" style="225" customWidth="1"/>
    <col min="2056" max="2056" width="8.625" style="225" customWidth="1"/>
    <col min="2057" max="2057" width="13.625" style="225" customWidth="1"/>
    <col min="2058" max="2058" width="7.625" style="225" customWidth="1"/>
    <col min="2059" max="2059" width="5.75" style="225" customWidth="1"/>
    <col min="2060" max="2060" width="4.875" style="225" customWidth="1"/>
    <col min="2061" max="2116" width="3.375" style="225" customWidth="1"/>
    <col min="2117" max="2117" width="1.25" style="225" customWidth="1"/>
    <col min="2118" max="2304" width="9" style="225"/>
    <col min="2305" max="2305" width="1.625" style="225" customWidth="1"/>
    <col min="2306" max="2306" width="4.875" style="225" customWidth="1"/>
    <col min="2307" max="2307" width="5.625" style="225" customWidth="1"/>
    <col min="2308" max="2308" width="10.375" style="225" customWidth="1"/>
    <col min="2309" max="2309" width="9.25" style="225" customWidth="1"/>
    <col min="2310" max="2310" width="6.875" style="225" customWidth="1"/>
    <col min="2311" max="2311" width="12.75" style="225" customWidth="1"/>
    <col min="2312" max="2312" width="8.625" style="225" customWidth="1"/>
    <col min="2313" max="2313" width="13.625" style="225" customWidth="1"/>
    <col min="2314" max="2314" width="7.625" style="225" customWidth="1"/>
    <col min="2315" max="2315" width="5.75" style="225" customWidth="1"/>
    <col min="2316" max="2316" width="4.875" style="225" customWidth="1"/>
    <col min="2317" max="2372" width="3.375" style="225" customWidth="1"/>
    <col min="2373" max="2373" width="1.25" style="225" customWidth="1"/>
    <col min="2374" max="2560" width="9" style="225"/>
    <col min="2561" max="2561" width="1.625" style="225" customWidth="1"/>
    <col min="2562" max="2562" width="4.875" style="225" customWidth="1"/>
    <col min="2563" max="2563" width="5.625" style="225" customWidth="1"/>
    <col min="2564" max="2564" width="10.375" style="225" customWidth="1"/>
    <col min="2565" max="2565" width="9.25" style="225" customWidth="1"/>
    <col min="2566" max="2566" width="6.875" style="225" customWidth="1"/>
    <col min="2567" max="2567" width="12.75" style="225" customWidth="1"/>
    <col min="2568" max="2568" width="8.625" style="225" customWidth="1"/>
    <col min="2569" max="2569" width="13.625" style="225" customWidth="1"/>
    <col min="2570" max="2570" width="7.625" style="225" customWidth="1"/>
    <col min="2571" max="2571" width="5.75" style="225" customWidth="1"/>
    <col min="2572" max="2572" width="4.875" style="225" customWidth="1"/>
    <col min="2573" max="2628" width="3.375" style="225" customWidth="1"/>
    <col min="2629" max="2629" width="1.25" style="225" customWidth="1"/>
    <col min="2630" max="2816" width="9" style="225"/>
    <col min="2817" max="2817" width="1.625" style="225" customWidth="1"/>
    <col min="2818" max="2818" width="4.875" style="225" customWidth="1"/>
    <col min="2819" max="2819" width="5.625" style="225" customWidth="1"/>
    <col min="2820" max="2820" width="10.375" style="225" customWidth="1"/>
    <col min="2821" max="2821" width="9.25" style="225" customWidth="1"/>
    <col min="2822" max="2822" width="6.875" style="225" customWidth="1"/>
    <col min="2823" max="2823" width="12.75" style="225" customWidth="1"/>
    <col min="2824" max="2824" width="8.625" style="225" customWidth="1"/>
    <col min="2825" max="2825" width="13.625" style="225" customWidth="1"/>
    <col min="2826" max="2826" width="7.625" style="225" customWidth="1"/>
    <col min="2827" max="2827" width="5.75" style="225" customWidth="1"/>
    <col min="2828" max="2828" width="4.875" style="225" customWidth="1"/>
    <col min="2829" max="2884" width="3.375" style="225" customWidth="1"/>
    <col min="2885" max="2885" width="1.25" style="225" customWidth="1"/>
    <col min="2886" max="3072" width="9" style="225"/>
    <col min="3073" max="3073" width="1.625" style="225" customWidth="1"/>
    <col min="3074" max="3074" width="4.875" style="225" customWidth="1"/>
    <col min="3075" max="3075" width="5.625" style="225" customWidth="1"/>
    <col min="3076" max="3076" width="10.375" style="225" customWidth="1"/>
    <col min="3077" max="3077" width="9.25" style="225" customWidth="1"/>
    <col min="3078" max="3078" width="6.875" style="225" customWidth="1"/>
    <col min="3079" max="3079" width="12.75" style="225" customWidth="1"/>
    <col min="3080" max="3080" width="8.625" style="225" customWidth="1"/>
    <col min="3081" max="3081" width="13.625" style="225" customWidth="1"/>
    <col min="3082" max="3082" width="7.625" style="225" customWidth="1"/>
    <col min="3083" max="3083" width="5.75" style="225" customWidth="1"/>
    <col min="3084" max="3084" width="4.875" style="225" customWidth="1"/>
    <col min="3085" max="3140" width="3.375" style="225" customWidth="1"/>
    <col min="3141" max="3141" width="1.25" style="225" customWidth="1"/>
    <col min="3142" max="3328" width="9" style="225"/>
    <col min="3329" max="3329" width="1.625" style="225" customWidth="1"/>
    <col min="3330" max="3330" width="4.875" style="225" customWidth="1"/>
    <col min="3331" max="3331" width="5.625" style="225" customWidth="1"/>
    <col min="3332" max="3332" width="10.375" style="225" customWidth="1"/>
    <col min="3333" max="3333" width="9.25" style="225" customWidth="1"/>
    <col min="3334" max="3334" width="6.875" style="225" customWidth="1"/>
    <col min="3335" max="3335" width="12.75" style="225" customWidth="1"/>
    <col min="3336" max="3336" width="8.625" style="225" customWidth="1"/>
    <col min="3337" max="3337" width="13.625" style="225" customWidth="1"/>
    <col min="3338" max="3338" width="7.625" style="225" customWidth="1"/>
    <col min="3339" max="3339" width="5.75" style="225" customWidth="1"/>
    <col min="3340" max="3340" width="4.875" style="225" customWidth="1"/>
    <col min="3341" max="3396" width="3.375" style="225" customWidth="1"/>
    <col min="3397" max="3397" width="1.25" style="225" customWidth="1"/>
    <col min="3398" max="3584" width="9" style="225"/>
    <col min="3585" max="3585" width="1.625" style="225" customWidth="1"/>
    <col min="3586" max="3586" width="4.875" style="225" customWidth="1"/>
    <col min="3587" max="3587" width="5.625" style="225" customWidth="1"/>
    <col min="3588" max="3588" width="10.375" style="225" customWidth="1"/>
    <col min="3589" max="3589" width="9.25" style="225" customWidth="1"/>
    <col min="3590" max="3590" width="6.875" style="225" customWidth="1"/>
    <col min="3591" max="3591" width="12.75" style="225" customWidth="1"/>
    <col min="3592" max="3592" width="8.625" style="225" customWidth="1"/>
    <col min="3593" max="3593" width="13.625" style="225" customWidth="1"/>
    <col min="3594" max="3594" width="7.625" style="225" customWidth="1"/>
    <col min="3595" max="3595" width="5.75" style="225" customWidth="1"/>
    <col min="3596" max="3596" width="4.875" style="225" customWidth="1"/>
    <col min="3597" max="3652" width="3.375" style="225" customWidth="1"/>
    <col min="3653" max="3653" width="1.25" style="225" customWidth="1"/>
    <col min="3654" max="3840" width="9" style="225"/>
    <col min="3841" max="3841" width="1.625" style="225" customWidth="1"/>
    <col min="3842" max="3842" width="4.875" style="225" customWidth="1"/>
    <col min="3843" max="3843" width="5.625" style="225" customWidth="1"/>
    <col min="3844" max="3844" width="10.375" style="225" customWidth="1"/>
    <col min="3845" max="3845" width="9.25" style="225" customWidth="1"/>
    <col min="3846" max="3846" width="6.875" style="225" customWidth="1"/>
    <col min="3847" max="3847" width="12.75" style="225" customWidth="1"/>
    <col min="3848" max="3848" width="8.625" style="225" customWidth="1"/>
    <col min="3849" max="3849" width="13.625" style="225" customWidth="1"/>
    <col min="3850" max="3850" width="7.625" style="225" customWidth="1"/>
    <col min="3851" max="3851" width="5.75" style="225" customWidth="1"/>
    <col min="3852" max="3852" width="4.875" style="225" customWidth="1"/>
    <col min="3853" max="3908" width="3.375" style="225" customWidth="1"/>
    <col min="3909" max="3909" width="1.25" style="225" customWidth="1"/>
    <col min="3910" max="4096" width="9" style="225"/>
    <col min="4097" max="4097" width="1.625" style="225" customWidth="1"/>
    <col min="4098" max="4098" width="4.875" style="225" customWidth="1"/>
    <col min="4099" max="4099" width="5.625" style="225" customWidth="1"/>
    <col min="4100" max="4100" width="10.375" style="225" customWidth="1"/>
    <col min="4101" max="4101" width="9.25" style="225" customWidth="1"/>
    <col min="4102" max="4102" width="6.875" style="225" customWidth="1"/>
    <col min="4103" max="4103" width="12.75" style="225" customWidth="1"/>
    <col min="4104" max="4104" width="8.625" style="225" customWidth="1"/>
    <col min="4105" max="4105" width="13.625" style="225" customWidth="1"/>
    <col min="4106" max="4106" width="7.625" style="225" customWidth="1"/>
    <col min="4107" max="4107" width="5.75" style="225" customWidth="1"/>
    <col min="4108" max="4108" width="4.875" style="225" customWidth="1"/>
    <col min="4109" max="4164" width="3.375" style="225" customWidth="1"/>
    <col min="4165" max="4165" width="1.25" style="225" customWidth="1"/>
    <col min="4166" max="4352" width="9" style="225"/>
    <col min="4353" max="4353" width="1.625" style="225" customWidth="1"/>
    <col min="4354" max="4354" width="4.875" style="225" customWidth="1"/>
    <col min="4355" max="4355" width="5.625" style="225" customWidth="1"/>
    <col min="4356" max="4356" width="10.375" style="225" customWidth="1"/>
    <col min="4357" max="4357" width="9.25" style="225" customWidth="1"/>
    <col min="4358" max="4358" width="6.875" style="225" customWidth="1"/>
    <col min="4359" max="4359" width="12.75" style="225" customWidth="1"/>
    <col min="4360" max="4360" width="8.625" style="225" customWidth="1"/>
    <col min="4361" max="4361" width="13.625" style="225" customWidth="1"/>
    <col min="4362" max="4362" width="7.625" style="225" customWidth="1"/>
    <col min="4363" max="4363" width="5.75" style="225" customWidth="1"/>
    <col min="4364" max="4364" width="4.875" style="225" customWidth="1"/>
    <col min="4365" max="4420" width="3.375" style="225" customWidth="1"/>
    <col min="4421" max="4421" width="1.25" style="225" customWidth="1"/>
    <col min="4422" max="4608" width="9" style="225"/>
    <col min="4609" max="4609" width="1.625" style="225" customWidth="1"/>
    <col min="4610" max="4610" width="4.875" style="225" customWidth="1"/>
    <col min="4611" max="4611" width="5.625" style="225" customWidth="1"/>
    <col min="4612" max="4612" width="10.375" style="225" customWidth="1"/>
    <col min="4613" max="4613" width="9.25" style="225" customWidth="1"/>
    <col min="4614" max="4614" width="6.875" style="225" customWidth="1"/>
    <col min="4615" max="4615" width="12.75" style="225" customWidth="1"/>
    <col min="4616" max="4616" width="8.625" style="225" customWidth="1"/>
    <col min="4617" max="4617" width="13.625" style="225" customWidth="1"/>
    <col min="4618" max="4618" width="7.625" style="225" customWidth="1"/>
    <col min="4619" max="4619" width="5.75" style="225" customWidth="1"/>
    <col min="4620" max="4620" width="4.875" style="225" customWidth="1"/>
    <col min="4621" max="4676" width="3.375" style="225" customWidth="1"/>
    <col min="4677" max="4677" width="1.25" style="225" customWidth="1"/>
    <col min="4678" max="4864" width="9" style="225"/>
    <col min="4865" max="4865" width="1.625" style="225" customWidth="1"/>
    <col min="4866" max="4866" width="4.875" style="225" customWidth="1"/>
    <col min="4867" max="4867" width="5.625" style="225" customWidth="1"/>
    <col min="4868" max="4868" width="10.375" style="225" customWidth="1"/>
    <col min="4869" max="4869" width="9.25" style="225" customWidth="1"/>
    <col min="4870" max="4870" width="6.875" style="225" customWidth="1"/>
    <col min="4871" max="4871" width="12.75" style="225" customWidth="1"/>
    <col min="4872" max="4872" width="8.625" style="225" customWidth="1"/>
    <col min="4873" max="4873" width="13.625" style="225" customWidth="1"/>
    <col min="4874" max="4874" width="7.625" style="225" customWidth="1"/>
    <col min="4875" max="4875" width="5.75" style="225" customWidth="1"/>
    <col min="4876" max="4876" width="4.875" style="225" customWidth="1"/>
    <col min="4877" max="4932" width="3.375" style="225" customWidth="1"/>
    <col min="4933" max="4933" width="1.25" style="225" customWidth="1"/>
    <col min="4934" max="5120" width="9" style="225"/>
    <col min="5121" max="5121" width="1.625" style="225" customWidth="1"/>
    <col min="5122" max="5122" width="4.875" style="225" customWidth="1"/>
    <col min="5123" max="5123" width="5.625" style="225" customWidth="1"/>
    <col min="5124" max="5124" width="10.375" style="225" customWidth="1"/>
    <col min="5125" max="5125" width="9.25" style="225" customWidth="1"/>
    <col min="5126" max="5126" width="6.875" style="225" customWidth="1"/>
    <col min="5127" max="5127" width="12.75" style="225" customWidth="1"/>
    <col min="5128" max="5128" width="8.625" style="225" customWidth="1"/>
    <col min="5129" max="5129" width="13.625" style="225" customWidth="1"/>
    <col min="5130" max="5130" width="7.625" style="225" customWidth="1"/>
    <col min="5131" max="5131" width="5.75" style="225" customWidth="1"/>
    <col min="5132" max="5132" width="4.875" style="225" customWidth="1"/>
    <col min="5133" max="5188" width="3.375" style="225" customWidth="1"/>
    <col min="5189" max="5189" width="1.25" style="225" customWidth="1"/>
    <col min="5190" max="5376" width="9" style="225"/>
    <col min="5377" max="5377" width="1.625" style="225" customWidth="1"/>
    <col min="5378" max="5378" width="4.875" style="225" customWidth="1"/>
    <col min="5379" max="5379" width="5.625" style="225" customWidth="1"/>
    <col min="5380" max="5380" width="10.375" style="225" customWidth="1"/>
    <col min="5381" max="5381" width="9.25" style="225" customWidth="1"/>
    <col min="5382" max="5382" width="6.875" style="225" customWidth="1"/>
    <col min="5383" max="5383" width="12.75" style="225" customWidth="1"/>
    <col min="5384" max="5384" width="8.625" style="225" customWidth="1"/>
    <col min="5385" max="5385" width="13.625" style="225" customWidth="1"/>
    <col min="5386" max="5386" width="7.625" style="225" customWidth="1"/>
    <col min="5387" max="5387" width="5.75" style="225" customWidth="1"/>
    <col min="5388" max="5388" width="4.875" style="225" customWidth="1"/>
    <col min="5389" max="5444" width="3.375" style="225" customWidth="1"/>
    <col min="5445" max="5445" width="1.25" style="225" customWidth="1"/>
    <col min="5446" max="5632" width="9" style="225"/>
    <col min="5633" max="5633" width="1.625" style="225" customWidth="1"/>
    <col min="5634" max="5634" width="4.875" style="225" customWidth="1"/>
    <col min="5635" max="5635" width="5.625" style="225" customWidth="1"/>
    <col min="5636" max="5636" width="10.375" style="225" customWidth="1"/>
    <col min="5637" max="5637" width="9.25" style="225" customWidth="1"/>
    <col min="5638" max="5638" width="6.875" style="225" customWidth="1"/>
    <col min="5639" max="5639" width="12.75" style="225" customWidth="1"/>
    <col min="5640" max="5640" width="8.625" style="225" customWidth="1"/>
    <col min="5641" max="5641" width="13.625" style="225" customWidth="1"/>
    <col min="5642" max="5642" width="7.625" style="225" customWidth="1"/>
    <col min="5643" max="5643" width="5.75" style="225" customWidth="1"/>
    <col min="5644" max="5644" width="4.875" style="225" customWidth="1"/>
    <col min="5645" max="5700" width="3.375" style="225" customWidth="1"/>
    <col min="5701" max="5701" width="1.25" style="225" customWidth="1"/>
    <col min="5702" max="5888" width="9" style="225"/>
    <col min="5889" max="5889" width="1.625" style="225" customWidth="1"/>
    <col min="5890" max="5890" width="4.875" style="225" customWidth="1"/>
    <col min="5891" max="5891" width="5.625" style="225" customWidth="1"/>
    <col min="5892" max="5892" width="10.375" style="225" customWidth="1"/>
    <col min="5893" max="5893" width="9.25" style="225" customWidth="1"/>
    <col min="5894" max="5894" width="6.875" style="225" customWidth="1"/>
    <col min="5895" max="5895" width="12.75" style="225" customWidth="1"/>
    <col min="5896" max="5896" width="8.625" style="225" customWidth="1"/>
    <col min="5897" max="5897" width="13.625" style="225" customWidth="1"/>
    <col min="5898" max="5898" width="7.625" style="225" customWidth="1"/>
    <col min="5899" max="5899" width="5.75" style="225" customWidth="1"/>
    <col min="5900" max="5900" width="4.875" style="225" customWidth="1"/>
    <col min="5901" max="5956" width="3.375" style="225" customWidth="1"/>
    <col min="5957" max="5957" width="1.25" style="225" customWidth="1"/>
    <col min="5958" max="6144" width="9" style="225"/>
    <col min="6145" max="6145" width="1.625" style="225" customWidth="1"/>
    <col min="6146" max="6146" width="4.875" style="225" customWidth="1"/>
    <col min="6147" max="6147" width="5.625" style="225" customWidth="1"/>
    <col min="6148" max="6148" width="10.375" style="225" customWidth="1"/>
    <col min="6149" max="6149" width="9.25" style="225" customWidth="1"/>
    <col min="6150" max="6150" width="6.875" style="225" customWidth="1"/>
    <col min="6151" max="6151" width="12.75" style="225" customWidth="1"/>
    <col min="6152" max="6152" width="8.625" style="225" customWidth="1"/>
    <col min="6153" max="6153" width="13.625" style="225" customWidth="1"/>
    <col min="6154" max="6154" width="7.625" style="225" customWidth="1"/>
    <col min="6155" max="6155" width="5.75" style="225" customWidth="1"/>
    <col min="6156" max="6156" width="4.875" style="225" customWidth="1"/>
    <col min="6157" max="6212" width="3.375" style="225" customWidth="1"/>
    <col min="6213" max="6213" width="1.25" style="225" customWidth="1"/>
    <col min="6214" max="6400" width="9" style="225"/>
    <col min="6401" max="6401" width="1.625" style="225" customWidth="1"/>
    <col min="6402" max="6402" width="4.875" style="225" customWidth="1"/>
    <col min="6403" max="6403" width="5.625" style="225" customWidth="1"/>
    <col min="6404" max="6404" width="10.375" style="225" customWidth="1"/>
    <col min="6405" max="6405" width="9.25" style="225" customWidth="1"/>
    <col min="6406" max="6406" width="6.875" style="225" customWidth="1"/>
    <col min="6407" max="6407" width="12.75" style="225" customWidth="1"/>
    <col min="6408" max="6408" width="8.625" style="225" customWidth="1"/>
    <col min="6409" max="6409" width="13.625" style="225" customWidth="1"/>
    <col min="6410" max="6410" width="7.625" style="225" customWidth="1"/>
    <col min="6411" max="6411" width="5.75" style="225" customWidth="1"/>
    <col min="6412" max="6412" width="4.875" style="225" customWidth="1"/>
    <col min="6413" max="6468" width="3.375" style="225" customWidth="1"/>
    <col min="6469" max="6469" width="1.25" style="225" customWidth="1"/>
    <col min="6470" max="6656" width="9" style="225"/>
    <col min="6657" max="6657" width="1.625" style="225" customWidth="1"/>
    <col min="6658" max="6658" width="4.875" style="225" customWidth="1"/>
    <col min="6659" max="6659" width="5.625" style="225" customWidth="1"/>
    <col min="6660" max="6660" width="10.375" style="225" customWidth="1"/>
    <col min="6661" max="6661" width="9.25" style="225" customWidth="1"/>
    <col min="6662" max="6662" width="6.875" style="225" customWidth="1"/>
    <col min="6663" max="6663" width="12.75" style="225" customWidth="1"/>
    <col min="6664" max="6664" width="8.625" style="225" customWidth="1"/>
    <col min="6665" max="6665" width="13.625" style="225" customWidth="1"/>
    <col min="6666" max="6666" width="7.625" style="225" customWidth="1"/>
    <col min="6667" max="6667" width="5.75" style="225" customWidth="1"/>
    <col min="6668" max="6668" width="4.875" style="225" customWidth="1"/>
    <col min="6669" max="6724" width="3.375" style="225" customWidth="1"/>
    <col min="6725" max="6725" width="1.25" style="225" customWidth="1"/>
    <col min="6726" max="6912" width="9" style="225"/>
    <col min="6913" max="6913" width="1.625" style="225" customWidth="1"/>
    <col min="6914" max="6914" width="4.875" style="225" customWidth="1"/>
    <col min="6915" max="6915" width="5.625" style="225" customWidth="1"/>
    <col min="6916" max="6916" width="10.375" style="225" customWidth="1"/>
    <col min="6917" max="6917" width="9.25" style="225" customWidth="1"/>
    <col min="6918" max="6918" width="6.875" style="225" customWidth="1"/>
    <col min="6919" max="6919" width="12.75" style="225" customWidth="1"/>
    <col min="6920" max="6920" width="8.625" style="225" customWidth="1"/>
    <col min="6921" max="6921" width="13.625" style="225" customWidth="1"/>
    <col min="6922" max="6922" width="7.625" style="225" customWidth="1"/>
    <col min="6923" max="6923" width="5.75" style="225" customWidth="1"/>
    <col min="6924" max="6924" width="4.875" style="225" customWidth="1"/>
    <col min="6925" max="6980" width="3.375" style="225" customWidth="1"/>
    <col min="6981" max="6981" width="1.25" style="225" customWidth="1"/>
    <col min="6982" max="7168" width="9" style="225"/>
    <col min="7169" max="7169" width="1.625" style="225" customWidth="1"/>
    <col min="7170" max="7170" width="4.875" style="225" customWidth="1"/>
    <col min="7171" max="7171" width="5.625" style="225" customWidth="1"/>
    <col min="7172" max="7172" width="10.375" style="225" customWidth="1"/>
    <col min="7173" max="7173" width="9.25" style="225" customWidth="1"/>
    <col min="7174" max="7174" width="6.875" style="225" customWidth="1"/>
    <col min="7175" max="7175" width="12.75" style="225" customWidth="1"/>
    <col min="7176" max="7176" width="8.625" style="225" customWidth="1"/>
    <col min="7177" max="7177" width="13.625" style="225" customWidth="1"/>
    <col min="7178" max="7178" width="7.625" style="225" customWidth="1"/>
    <col min="7179" max="7179" width="5.75" style="225" customWidth="1"/>
    <col min="7180" max="7180" width="4.875" style="225" customWidth="1"/>
    <col min="7181" max="7236" width="3.375" style="225" customWidth="1"/>
    <col min="7237" max="7237" width="1.25" style="225" customWidth="1"/>
    <col min="7238" max="7424" width="9" style="225"/>
    <col min="7425" max="7425" width="1.625" style="225" customWidth="1"/>
    <col min="7426" max="7426" width="4.875" style="225" customWidth="1"/>
    <col min="7427" max="7427" width="5.625" style="225" customWidth="1"/>
    <col min="7428" max="7428" width="10.375" style="225" customWidth="1"/>
    <col min="7429" max="7429" width="9.25" style="225" customWidth="1"/>
    <col min="7430" max="7430" width="6.875" style="225" customWidth="1"/>
    <col min="7431" max="7431" width="12.75" style="225" customWidth="1"/>
    <col min="7432" max="7432" width="8.625" style="225" customWidth="1"/>
    <col min="7433" max="7433" width="13.625" style="225" customWidth="1"/>
    <col min="7434" max="7434" width="7.625" style="225" customWidth="1"/>
    <col min="7435" max="7435" width="5.75" style="225" customWidth="1"/>
    <col min="7436" max="7436" width="4.875" style="225" customWidth="1"/>
    <col min="7437" max="7492" width="3.375" style="225" customWidth="1"/>
    <col min="7493" max="7493" width="1.25" style="225" customWidth="1"/>
    <col min="7494" max="7680" width="9" style="225"/>
    <col min="7681" max="7681" width="1.625" style="225" customWidth="1"/>
    <col min="7682" max="7682" width="4.875" style="225" customWidth="1"/>
    <col min="7683" max="7683" width="5.625" style="225" customWidth="1"/>
    <col min="7684" max="7684" width="10.375" style="225" customWidth="1"/>
    <col min="7685" max="7685" width="9.25" style="225" customWidth="1"/>
    <col min="7686" max="7686" width="6.875" style="225" customWidth="1"/>
    <col min="7687" max="7687" width="12.75" style="225" customWidth="1"/>
    <col min="7688" max="7688" width="8.625" style="225" customWidth="1"/>
    <col min="7689" max="7689" width="13.625" style="225" customWidth="1"/>
    <col min="7690" max="7690" width="7.625" style="225" customWidth="1"/>
    <col min="7691" max="7691" width="5.75" style="225" customWidth="1"/>
    <col min="7692" max="7692" width="4.875" style="225" customWidth="1"/>
    <col min="7693" max="7748" width="3.375" style="225" customWidth="1"/>
    <col min="7749" max="7749" width="1.25" style="225" customWidth="1"/>
    <col min="7750" max="7936" width="9" style="225"/>
    <col min="7937" max="7937" width="1.625" style="225" customWidth="1"/>
    <col min="7938" max="7938" width="4.875" style="225" customWidth="1"/>
    <col min="7939" max="7939" width="5.625" style="225" customWidth="1"/>
    <col min="7940" max="7940" width="10.375" style="225" customWidth="1"/>
    <col min="7941" max="7941" width="9.25" style="225" customWidth="1"/>
    <col min="7942" max="7942" width="6.875" style="225" customWidth="1"/>
    <col min="7943" max="7943" width="12.75" style="225" customWidth="1"/>
    <col min="7944" max="7944" width="8.625" style="225" customWidth="1"/>
    <col min="7945" max="7945" width="13.625" style="225" customWidth="1"/>
    <col min="7946" max="7946" width="7.625" style="225" customWidth="1"/>
    <col min="7947" max="7947" width="5.75" style="225" customWidth="1"/>
    <col min="7948" max="7948" width="4.875" style="225" customWidth="1"/>
    <col min="7949" max="8004" width="3.375" style="225" customWidth="1"/>
    <col min="8005" max="8005" width="1.25" style="225" customWidth="1"/>
    <col min="8006" max="8192" width="9" style="225"/>
    <col min="8193" max="8193" width="1.625" style="225" customWidth="1"/>
    <col min="8194" max="8194" width="4.875" style="225" customWidth="1"/>
    <col min="8195" max="8195" width="5.625" style="225" customWidth="1"/>
    <col min="8196" max="8196" width="10.375" style="225" customWidth="1"/>
    <col min="8197" max="8197" width="9.25" style="225" customWidth="1"/>
    <col min="8198" max="8198" width="6.875" style="225" customWidth="1"/>
    <col min="8199" max="8199" width="12.75" style="225" customWidth="1"/>
    <col min="8200" max="8200" width="8.625" style="225" customWidth="1"/>
    <col min="8201" max="8201" width="13.625" style="225" customWidth="1"/>
    <col min="8202" max="8202" width="7.625" style="225" customWidth="1"/>
    <col min="8203" max="8203" width="5.75" style="225" customWidth="1"/>
    <col min="8204" max="8204" width="4.875" style="225" customWidth="1"/>
    <col min="8205" max="8260" width="3.375" style="225" customWidth="1"/>
    <col min="8261" max="8261" width="1.25" style="225" customWidth="1"/>
    <col min="8262" max="8448" width="9" style="225"/>
    <col min="8449" max="8449" width="1.625" style="225" customWidth="1"/>
    <col min="8450" max="8450" width="4.875" style="225" customWidth="1"/>
    <col min="8451" max="8451" width="5.625" style="225" customWidth="1"/>
    <col min="8452" max="8452" width="10.375" style="225" customWidth="1"/>
    <col min="8453" max="8453" width="9.25" style="225" customWidth="1"/>
    <col min="8454" max="8454" width="6.875" style="225" customWidth="1"/>
    <col min="8455" max="8455" width="12.75" style="225" customWidth="1"/>
    <col min="8456" max="8456" width="8.625" style="225" customWidth="1"/>
    <col min="8457" max="8457" width="13.625" style="225" customWidth="1"/>
    <col min="8458" max="8458" width="7.625" style="225" customWidth="1"/>
    <col min="8459" max="8459" width="5.75" style="225" customWidth="1"/>
    <col min="8460" max="8460" width="4.875" style="225" customWidth="1"/>
    <col min="8461" max="8516" width="3.375" style="225" customWidth="1"/>
    <col min="8517" max="8517" width="1.25" style="225" customWidth="1"/>
    <col min="8518" max="8704" width="9" style="225"/>
    <col min="8705" max="8705" width="1.625" style="225" customWidth="1"/>
    <col min="8706" max="8706" width="4.875" style="225" customWidth="1"/>
    <col min="8707" max="8707" width="5.625" style="225" customWidth="1"/>
    <col min="8708" max="8708" width="10.375" style="225" customWidth="1"/>
    <col min="8709" max="8709" width="9.25" style="225" customWidth="1"/>
    <col min="8710" max="8710" width="6.875" style="225" customWidth="1"/>
    <col min="8711" max="8711" width="12.75" style="225" customWidth="1"/>
    <col min="8712" max="8712" width="8.625" style="225" customWidth="1"/>
    <col min="8713" max="8713" width="13.625" style="225" customWidth="1"/>
    <col min="8714" max="8714" width="7.625" style="225" customWidth="1"/>
    <col min="8715" max="8715" width="5.75" style="225" customWidth="1"/>
    <col min="8716" max="8716" width="4.875" style="225" customWidth="1"/>
    <col min="8717" max="8772" width="3.375" style="225" customWidth="1"/>
    <col min="8773" max="8773" width="1.25" style="225" customWidth="1"/>
    <col min="8774" max="8960" width="9" style="225"/>
    <col min="8961" max="8961" width="1.625" style="225" customWidth="1"/>
    <col min="8962" max="8962" width="4.875" style="225" customWidth="1"/>
    <col min="8963" max="8963" width="5.625" style="225" customWidth="1"/>
    <col min="8964" max="8964" width="10.375" style="225" customWidth="1"/>
    <col min="8965" max="8965" width="9.25" style="225" customWidth="1"/>
    <col min="8966" max="8966" width="6.875" style="225" customWidth="1"/>
    <col min="8967" max="8967" width="12.75" style="225" customWidth="1"/>
    <col min="8968" max="8968" width="8.625" style="225" customWidth="1"/>
    <col min="8969" max="8969" width="13.625" style="225" customWidth="1"/>
    <col min="8970" max="8970" width="7.625" style="225" customWidth="1"/>
    <col min="8971" max="8971" width="5.75" style="225" customWidth="1"/>
    <col min="8972" max="8972" width="4.875" style="225" customWidth="1"/>
    <col min="8973" max="9028" width="3.375" style="225" customWidth="1"/>
    <col min="9029" max="9029" width="1.25" style="225" customWidth="1"/>
    <col min="9030" max="9216" width="9" style="225"/>
    <col min="9217" max="9217" width="1.625" style="225" customWidth="1"/>
    <col min="9218" max="9218" width="4.875" style="225" customWidth="1"/>
    <col min="9219" max="9219" width="5.625" style="225" customWidth="1"/>
    <col min="9220" max="9220" width="10.375" style="225" customWidth="1"/>
    <col min="9221" max="9221" width="9.25" style="225" customWidth="1"/>
    <col min="9222" max="9222" width="6.875" style="225" customWidth="1"/>
    <col min="9223" max="9223" width="12.75" style="225" customWidth="1"/>
    <col min="9224" max="9224" width="8.625" style="225" customWidth="1"/>
    <col min="9225" max="9225" width="13.625" style="225" customWidth="1"/>
    <col min="9226" max="9226" width="7.625" style="225" customWidth="1"/>
    <col min="9227" max="9227" width="5.75" style="225" customWidth="1"/>
    <col min="9228" max="9228" width="4.875" style="225" customWidth="1"/>
    <col min="9229" max="9284" width="3.375" style="225" customWidth="1"/>
    <col min="9285" max="9285" width="1.25" style="225" customWidth="1"/>
    <col min="9286" max="9472" width="9" style="225"/>
    <col min="9473" max="9473" width="1.625" style="225" customWidth="1"/>
    <col min="9474" max="9474" width="4.875" style="225" customWidth="1"/>
    <col min="9475" max="9475" width="5.625" style="225" customWidth="1"/>
    <col min="9476" max="9476" width="10.375" style="225" customWidth="1"/>
    <col min="9477" max="9477" width="9.25" style="225" customWidth="1"/>
    <col min="9478" max="9478" width="6.875" style="225" customWidth="1"/>
    <col min="9479" max="9479" width="12.75" style="225" customWidth="1"/>
    <col min="9480" max="9480" width="8.625" style="225" customWidth="1"/>
    <col min="9481" max="9481" width="13.625" style="225" customWidth="1"/>
    <col min="9482" max="9482" width="7.625" style="225" customWidth="1"/>
    <col min="9483" max="9483" width="5.75" style="225" customWidth="1"/>
    <col min="9484" max="9484" width="4.875" style="225" customWidth="1"/>
    <col min="9485" max="9540" width="3.375" style="225" customWidth="1"/>
    <col min="9541" max="9541" width="1.25" style="225" customWidth="1"/>
    <col min="9542" max="9728" width="9" style="225"/>
    <col min="9729" max="9729" width="1.625" style="225" customWidth="1"/>
    <col min="9730" max="9730" width="4.875" style="225" customWidth="1"/>
    <col min="9731" max="9731" width="5.625" style="225" customWidth="1"/>
    <col min="9732" max="9732" width="10.375" style="225" customWidth="1"/>
    <col min="9733" max="9733" width="9.25" style="225" customWidth="1"/>
    <col min="9734" max="9734" width="6.875" style="225" customWidth="1"/>
    <col min="9735" max="9735" width="12.75" style="225" customWidth="1"/>
    <col min="9736" max="9736" width="8.625" style="225" customWidth="1"/>
    <col min="9737" max="9737" width="13.625" style="225" customWidth="1"/>
    <col min="9738" max="9738" width="7.625" style="225" customWidth="1"/>
    <col min="9739" max="9739" width="5.75" style="225" customWidth="1"/>
    <col min="9740" max="9740" width="4.875" style="225" customWidth="1"/>
    <col min="9741" max="9796" width="3.375" style="225" customWidth="1"/>
    <col min="9797" max="9797" width="1.25" style="225" customWidth="1"/>
    <col min="9798" max="9984" width="9" style="225"/>
    <col min="9985" max="9985" width="1.625" style="225" customWidth="1"/>
    <col min="9986" max="9986" width="4.875" style="225" customWidth="1"/>
    <col min="9987" max="9987" width="5.625" style="225" customWidth="1"/>
    <col min="9988" max="9988" width="10.375" style="225" customWidth="1"/>
    <col min="9989" max="9989" width="9.25" style="225" customWidth="1"/>
    <col min="9990" max="9990" width="6.875" style="225" customWidth="1"/>
    <col min="9991" max="9991" width="12.75" style="225" customWidth="1"/>
    <col min="9992" max="9992" width="8.625" style="225" customWidth="1"/>
    <col min="9993" max="9993" width="13.625" style="225" customWidth="1"/>
    <col min="9994" max="9994" width="7.625" style="225" customWidth="1"/>
    <col min="9995" max="9995" width="5.75" style="225" customWidth="1"/>
    <col min="9996" max="9996" width="4.875" style="225" customWidth="1"/>
    <col min="9997" max="10052" width="3.375" style="225" customWidth="1"/>
    <col min="10053" max="10053" width="1.25" style="225" customWidth="1"/>
    <col min="10054" max="10240" width="9" style="225"/>
    <col min="10241" max="10241" width="1.625" style="225" customWidth="1"/>
    <col min="10242" max="10242" width="4.875" style="225" customWidth="1"/>
    <col min="10243" max="10243" width="5.625" style="225" customWidth="1"/>
    <col min="10244" max="10244" width="10.375" style="225" customWidth="1"/>
    <col min="10245" max="10245" width="9.25" style="225" customWidth="1"/>
    <col min="10246" max="10246" width="6.875" style="225" customWidth="1"/>
    <col min="10247" max="10247" width="12.75" style="225" customWidth="1"/>
    <col min="10248" max="10248" width="8.625" style="225" customWidth="1"/>
    <col min="10249" max="10249" width="13.625" style="225" customWidth="1"/>
    <col min="10250" max="10250" width="7.625" style="225" customWidth="1"/>
    <col min="10251" max="10251" width="5.75" style="225" customWidth="1"/>
    <col min="10252" max="10252" width="4.875" style="225" customWidth="1"/>
    <col min="10253" max="10308" width="3.375" style="225" customWidth="1"/>
    <col min="10309" max="10309" width="1.25" style="225" customWidth="1"/>
    <col min="10310" max="10496" width="9" style="225"/>
    <col min="10497" max="10497" width="1.625" style="225" customWidth="1"/>
    <col min="10498" max="10498" width="4.875" style="225" customWidth="1"/>
    <col min="10499" max="10499" width="5.625" style="225" customWidth="1"/>
    <col min="10500" max="10500" width="10.375" style="225" customWidth="1"/>
    <col min="10501" max="10501" width="9.25" style="225" customWidth="1"/>
    <col min="10502" max="10502" width="6.875" style="225" customWidth="1"/>
    <col min="10503" max="10503" width="12.75" style="225" customWidth="1"/>
    <col min="10504" max="10504" width="8.625" style="225" customWidth="1"/>
    <col min="10505" max="10505" width="13.625" style="225" customWidth="1"/>
    <col min="10506" max="10506" width="7.625" style="225" customWidth="1"/>
    <col min="10507" max="10507" width="5.75" style="225" customWidth="1"/>
    <col min="10508" max="10508" width="4.875" style="225" customWidth="1"/>
    <col min="10509" max="10564" width="3.375" style="225" customWidth="1"/>
    <col min="10565" max="10565" width="1.25" style="225" customWidth="1"/>
    <col min="10566" max="10752" width="9" style="225"/>
    <col min="10753" max="10753" width="1.625" style="225" customWidth="1"/>
    <col min="10754" max="10754" width="4.875" style="225" customWidth="1"/>
    <col min="10755" max="10755" width="5.625" style="225" customWidth="1"/>
    <col min="10756" max="10756" width="10.375" style="225" customWidth="1"/>
    <col min="10757" max="10757" width="9.25" style="225" customWidth="1"/>
    <col min="10758" max="10758" width="6.875" style="225" customWidth="1"/>
    <col min="10759" max="10759" width="12.75" style="225" customWidth="1"/>
    <col min="10760" max="10760" width="8.625" style="225" customWidth="1"/>
    <col min="10761" max="10761" width="13.625" style="225" customWidth="1"/>
    <col min="10762" max="10762" width="7.625" style="225" customWidth="1"/>
    <col min="10763" max="10763" width="5.75" style="225" customWidth="1"/>
    <col min="10764" max="10764" width="4.875" style="225" customWidth="1"/>
    <col min="10765" max="10820" width="3.375" style="225" customWidth="1"/>
    <col min="10821" max="10821" width="1.25" style="225" customWidth="1"/>
    <col min="10822" max="11008" width="9" style="225"/>
    <col min="11009" max="11009" width="1.625" style="225" customWidth="1"/>
    <col min="11010" max="11010" width="4.875" style="225" customWidth="1"/>
    <col min="11011" max="11011" width="5.625" style="225" customWidth="1"/>
    <col min="11012" max="11012" width="10.375" style="225" customWidth="1"/>
    <col min="11013" max="11013" width="9.25" style="225" customWidth="1"/>
    <col min="11014" max="11014" width="6.875" style="225" customWidth="1"/>
    <col min="11015" max="11015" width="12.75" style="225" customWidth="1"/>
    <col min="11016" max="11016" width="8.625" style="225" customWidth="1"/>
    <col min="11017" max="11017" width="13.625" style="225" customWidth="1"/>
    <col min="11018" max="11018" width="7.625" style="225" customWidth="1"/>
    <col min="11019" max="11019" width="5.75" style="225" customWidth="1"/>
    <col min="11020" max="11020" width="4.875" style="225" customWidth="1"/>
    <col min="11021" max="11076" width="3.375" style="225" customWidth="1"/>
    <col min="11077" max="11077" width="1.25" style="225" customWidth="1"/>
    <col min="11078" max="11264" width="9" style="225"/>
    <col min="11265" max="11265" width="1.625" style="225" customWidth="1"/>
    <col min="11266" max="11266" width="4.875" style="225" customWidth="1"/>
    <col min="11267" max="11267" width="5.625" style="225" customWidth="1"/>
    <col min="11268" max="11268" width="10.375" style="225" customWidth="1"/>
    <col min="11269" max="11269" width="9.25" style="225" customWidth="1"/>
    <col min="11270" max="11270" width="6.875" style="225" customWidth="1"/>
    <col min="11271" max="11271" width="12.75" style="225" customWidth="1"/>
    <col min="11272" max="11272" width="8.625" style="225" customWidth="1"/>
    <col min="11273" max="11273" width="13.625" style="225" customWidth="1"/>
    <col min="11274" max="11274" width="7.625" style="225" customWidth="1"/>
    <col min="11275" max="11275" width="5.75" style="225" customWidth="1"/>
    <col min="11276" max="11276" width="4.875" style="225" customWidth="1"/>
    <col min="11277" max="11332" width="3.375" style="225" customWidth="1"/>
    <col min="11333" max="11333" width="1.25" style="225" customWidth="1"/>
    <col min="11334" max="11520" width="9" style="225"/>
    <col min="11521" max="11521" width="1.625" style="225" customWidth="1"/>
    <col min="11522" max="11522" width="4.875" style="225" customWidth="1"/>
    <col min="11523" max="11523" width="5.625" style="225" customWidth="1"/>
    <col min="11524" max="11524" width="10.375" style="225" customWidth="1"/>
    <col min="11525" max="11525" width="9.25" style="225" customWidth="1"/>
    <col min="11526" max="11526" width="6.875" style="225" customWidth="1"/>
    <col min="11527" max="11527" width="12.75" style="225" customWidth="1"/>
    <col min="11528" max="11528" width="8.625" style="225" customWidth="1"/>
    <col min="11529" max="11529" width="13.625" style="225" customWidth="1"/>
    <col min="11530" max="11530" width="7.625" style="225" customWidth="1"/>
    <col min="11531" max="11531" width="5.75" style="225" customWidth="1"/>
    <col min="11532" max="11532" width="4.875" style="225" customWidth="1"/>
    <col min="11533" max="11588" width="3.375" style="225" customWidth="1"/>
    <col min="11589" max="11589" width="1.25" style="225" customWidth="1"/>
    <col min="11590" max="11776" width="9" style="225"/>
    <col min="11777" max="11777" width="1.625" style="225" customWidth="1"/>
    <col min="11778" max="11778" width="4.875" style="225" customWidth="1"/>
    <col min="11779" max="11779" width="5.625" style="225" customWidth="1"/>
    <col min="11780" max="11780" width="10.375" style="225" customWidth="1"/>
    <col min="11781" max="11781" width="9.25" style="225" customWidth="1"/>
    <col min="11782" max="11782" width="6.875" style="225" customWidth="1"/>
    <col min="11783" max="11783" width="12.75" style="225" customWidth="1"/>
    <col min="11784" max="11784" width="8.625" style="225" customWidth="1"/>
    <col min="11785" max="11785" width="13.625" style="225" customWidth="1"/>
    <col min="11786" max="11786" width="7.625" style="225" customWidth="1"/>
    <col min="11787" max="11787" width="5.75" style="225" customWidth="1"/>
    <col min="11788" max="11788" width="4.875" style="225" customWidth="1"/>
    <col min="11789" max="11844" width="3.375" style="225" customWidth="1"/>
    <col min="11845" max="11845" width="1.25" style="225" customWidth="1"/>
    <col min="11846" max="12032" width="9" style="225"/>
    <col min="12033" max="12033" width="1.625" style="225" customWidth="1"/>
    <col min="12034" max="12034" width="4.875" style="225" customWidth="1"/>
    <col min="12035" max="12035" width="5.625" style="225" customWidth="1"/>
    <col min="12036" max="12036" width="10.375" style="225" customWidth="1"/>
    <col min="12037" max="12037" width="9.25" style="225" customWidth="1"/>
    <col min="12038" max="12038" width="6.875" style="225" customWidth="1"/>
    <col min="12039" max="12039" width="12.75" style="225" customWidth="1"/>
    <col min="12040" max="12040" width="8.625" style="225" customWidth="1"/>
    <col min="12041" max="12041" width="13.625" style="225" customWidth="1"/>
    <col min="12042" max="12042" width="7.625" style="225" customWidth="1"/>
    <col min="12043" max="12043" width="5.75" style="225" customWidth="1"/>
    <col min="12044" max="12044" width="4.875" style="225" customWidth="1"/>
    <col min="12045" max="12100" width="3.375" style="225" customWidth="1"/>
    <col min="12101" max="12101" width="1.25" style="225" customWidth="1"/>
    <col min="12102" max="12288" width="9" style="225"/>
    <col min="12289" max="12289" width="1.625" style="225" customWidth="1"/>
    <col min="12290" max="12290" width="4.875" style="225" customWidth="1"/>
    <col min="12291" max="12291" width="5.625" style="225" customWidth="1"/>
    <col min="12292" max="12292" width="10.375" style="225" customWidth="1"/>
    <col min="12293" max="12293" width="9.25" style="225" customWidth="1"/>
    <col min="12294" max="12294" width="6.875" style="225" customWidth="1"/>
    <col min="12295" max="12295" width="12.75" style="225" customWidth="1"/>
    <col min="12296" max="12296" width="8.625" style="225" customWidth="1"/>
    <col min="12297" max="12297" width="13.625" style="225" customWidth="1"/>
    <col min="12298" max="12298" width="7.625" style="225" customWidth="1"/>
    <col min="12299" max="12299" width="5.75" style="225" customWidth="1"/>
    <col min="12300" max="12300" width="4.875" style="225" customWidth="1"/>
    <col min="12301" max="12356" width="3.375" style="225" customWidth="1"/>
    <col min="12357" max="12357" width="1.25" style="225" customWidth="1"/>
    <col min="12358" max="12544" width="9" style="225"/>
    <col min="12545" max="12545" width="1.625" style="225" customWidth="1"/>
    <col min="12546" max="12546" width="4.875" style="225" customWidth="1"/>
    <col min="12547" max="12547" width="5.625" style="225" customWidth="1"/>
    <col min="12548" max="12548" width="10.375" style="225" customWidth="1"/>
    <col min="12549" max="12549" width="9.25" style="225" customWidth="1"/>
    <col min="12550" max="12550" width="6.875" style="225" customWidth="1"/>
    <col min="12551" max="12551" width="12.75" style="225" customWidth="1"/>
    <col min="12552" max="12552" width="8.625" style="225" customWidth="1"/>
    <col min="12553" max="12553" width="13.625" style="225" customWidth="1"/>
    <col min="12554" max="12554" width="7.625" style="225" customWidth="1"/>
    <col min="12555" max="12555" width="5.75" style="225" customWidth="1"/>
    <col min="12556" max="12556" width="4.875" style="225" customWidth="1"/>
    <col min="12557" max="12612" width="3.375" style="225" customWidth="1"/>
    <col min="12613" max="12613" width="1.25" style="225" customWidth="1"/>
    <col min="12614" max="12800" width="9" style="225"/>
    <col min="12801" max="12801" width="1.625" style="225" customWidth="1"/>
    <col min="12802" max="12802" width="4.875" style="225" customWidth="1"/>
    <col min="12803" max="12803" width="5.625" style="225" customWidth="1"/>
    <col min="12804" max="12804" width="10.375" style="225" customWidth="1"/>
    <col min="12805" max="12805" width="9.25" style="225" customWidth="1"/>
    <col min="12806" max="12806" width="6.875" style="225" customWidth="1"/>
    <col min="12807" max="12807" width="12.75" style="225" customWidth="1"/>
    <col min="12808" max="12808" width="8.625" style="225" customWidth="1"/>
    <col min="12809" max="12809" width="13.625" style="225" customWidth="1"/>
    <col min="12810" max="12810" width="7.625" style="225" customWidth="1"/>
    <col min="12811" max="12811" width="5.75" style="225" customWidth="1"/>
    <col min="12812" max="12812" width="4.875" style="225" customWidth="1"/>
    <col min="12813" max="12868" width="3.375" style="225" customWidth="1"/>
    <col min="12869" max="12869" width="1.25" style="225" customWidth="1"/>
    <col min="12870" max="13056" width="9" style="225"/>
    <col min="13057" max="13057" width="1.625" style="225" customWidth="1"/>
    <col min="13058" max="13058" width="4.875" style="225" customWidth="1"/>
    <col min="13059" max="13059" width="5.625" style="225" customWidth="1"/>
    <col min="13060" max="13060" width="10.375" style="225" customWidth="1"/>
    <col min="13061" max="13061" width="9.25" style="225" customWidth="1"/>
    <col min="13062" max="13062" width="6.875" style="225" customWidth="1"/>
    <col min="13063" max="13063" width="12.75" style="225" customWidth="1"/>
    <col min="13064" max="13064" width="8.625" style="225" customWidth="1"/>
    <col min="13065" max="13065" width="13.625" style="225" customWidth="1"/>
    <col min="13066" max="13066" width="7.625" style="225" customWidth="1"/>
    <col min="13067" max="13067" width="5.75" style="225" customWidth="1"/>
    <col min="13068" max="13068" width="4.875" style="225" customWidth="1"/>
    <col min="13069" max="13124" width="3.375" style="225" customWidth="1"/>
    <col min="13125" max="13125" width="1.25" style="225" customWidth="1"/>
    <col min="13126" max="13312" width="9" style="225"/>
    <col min="13313" max="13313" width="1.625" style="225" customWidth="1"/>
    <col min="13314" max="13314" width="4.875" style="225" customWidth="1"/>
    <col min="13315" max="13315" width="5.625" style="225" customWidth="1"/>
    <col min="13316" max="13316" width="10.375" style="225" customWidth="1"/>
    <col min="13317" max="13317" width="9.25" style="225" customWidth="1"/>
    <col min="13318" max="13318" width="6.875" style="225" customWidth="1"/>
    <col min="13319" max="13319" width="12.75" style="225" customWidth="1"/>
    <col min="13320" max="13320" width="8.625" style="225" customWidth="1"/>
    <col min="13321" max="13321" width="13.625" style="225" customWidth="1"/>
    <col min="13322" max="13322" width="7.625" style="225" customWidth="1"/>
    <col min="13323" max="13323" width="5.75" style="225" customWidth="1"/>
    <col min="13324" max="13324" width="4.875" style="225" customWidth="1"/>
    <col min="13325" max="13380" width="3.375" style="225" customWidth="1"/>
    <col min="13381" max="13381" width="1.25" style="225" customWidth="1"/>
    <col min="13382" max="13568" width="9" style="225"/>
    <col min="13569" max="13569" width="1.625" style="225" customWidth="1"/>
    <col min="13570" max="13570" width="4.875" style="225" customWidth="1"/>
    <col min="13571" max="13571" width="5.625" style="225" customWidth="1"/>
    <col min="13572" max="13572" width="10.375" style="225" customWidth="1"/>
    <col min="13573" max="13573" width="9.25" style="225" customWidth="1"/>
    <col min="13574" max="13574" width="6.875" style="225" customWidth="1"/>
    <col min="13575" max="13575" width="12.75" style="225" customWidth="1"/>
    <col min="13576" max="13576" width="8.625" style="225" customWidth="1"/>
    <col min="13577" max="13577" width="13.625" style="225" customWidth="1"/>
    <col min="13578" max="13578" width="7.625" style="225" customWidth="1"/>
    <col min="13579" max="13579" width="5.75" style="225" customWidth="1"/>
    <col min="13580" max="13580" width="4.875" style="225" customWidth="1"/>
    <col min="13581" max="13636" width="3.375" style="225" customWidth="1"/>
    <col min="13637" max="13637" width="1.25" style="225" customWidth="1"/>
    <col min="13638" max="13824" width="9" style="225"/>
    <col min="13825" max="13825" width="1.625" style="225" customWidth="1"/>
    <col min="13826" max="13826" width="4.875" style="225" customWidth="1"/>
    <col min="13827" max="13827" width="5.625" style="225" customWidth="1"/>
    <col min="13828" max="13828" width="10.375" style="225" customWidth="1"/>
    <col min="13829" max="13829" width="9.25" style="225" customWidth="1"/>
    <col min="13830" max="13830" width="6.875" style="225" customWidth="1"/>
    <col min="13831" max="13831" width="12.75" style="225" customWidth="1"/>
    <col min="13832" max="13832" width="8.625" style="225" customWidth="1"/>
    <col min="13833" max="13833" width="13.625" style="225" customWidth="1"/>
    <col min="13834" max="13834" width="7.625" style="225" customWidth="1"/>
    <col min="13835" max="13835" width="5.75" style="225" customWidth="1"/>
    <col min="13836" max="13836" width="4.875" style="225" customWidth="1"/>
    <col min="13837" max="13892" width="3.375" style="225" customWidth="1"/>
    <col min="13893" max="13893" width="1.25" style="225" customWidth="1"/>
    <col min="13894" max="14080" width="9" style="225"/>
    <col min="14081" max="14081" width="1.625" style="225" customWidth="1"/>
    <col min="14082" max="14082" width="4.875" style="225" customWidth="1"/>
    <col min="14083" max="14083" width="5.625" style="225" customWidth="1"/>
    <col min="14084" max="14084" width="10.375" style="225" customWidth="1"/>
    <col min="14085" max="14085" width="9.25" style="225" customWidth="1"/>
    <col min="14086" max="14086" width="6.875" style="225" customWidth="1"/>
    <col min="14087" max="14087" width="12.75" style="225" customWidth="1"/>
    <col min="14088" max="14088" width="8.625" style="225" customWidth="1"/>
    <col min="14089" max="14089" width="13.625" style="225" customWidth="1"/>
    <col min="14090" max="14090" width="7.625" style="225" customWidth="1"/>
    <col min="14091" max="14091" width="5.75" style="225" customWidth="1"/>
    <col min="14092" max="14092" width="4.875" style="225" customWidth="1"/>
    <col min="14093" max="14148" width="3.375" style="225" customWidth="1"/>
    <col min="14149" max="14149" width="1.25" style="225" customWidth="1"/>
    <col min="14150" max="14336" width="9" style="225"/>
    <col min="14337" max="14337" width="1.625" style="225" customWidth="1"/>
    <col min="14338" max="14338" width="4.875" style="225" customWidth="1"/>
    <col min="14339" max="14339" width="5.625" style="225" customWidth="1"/>
    <col min="14340" max="14340" width="10.375" style="225" customWidth="1"/>
    <col min="14341" max="14341" width="9.25" style="225" customWidth="1"/>
    <col min="14342" max="14342" width="6.875" style="225" customWidth="1"/>
    <col min="14343" max="14343" width="12.75" style="225" customWidth="1"/>
    <col min="14344" max="14344" width="8.625" style="225" customWidth="1"/>
    <col min="14345" max="14345" width="13.625" style="225" customWidth="1"/>
    <col min="14346" max="14346" width="7.625" style="225" customWidth="1"/>
    <col min="14347" max="14347" width="5.75" style="225" customWidth="1"/>
    <col min="14348" max="14348" width="4.875" style="225" customWidth="1"/>
    <col min="14349" max="14404" width="3.375" style="225" customWidth="1"/>
    <col min="14405" max="14405" width="1.25" style="225" customWidth="1"/>
    <col min="14406" max="14592" width="9" style="225"/>
    <col min="14593" max="14593" width="1.625" style="225" customWidth="1"/>
    <col min="14594" max="14594" width="4.875" style="225" customWidth="1"/>
    <col min="14595" max="14595" width="5.625" style="225" customWidth="1"/>
    <col min="14596" max="14596" width="10.375" style="225" customWidth="1"/>
    <col min="14597" max="14597" width="9.25" style="225" customWidth="1"/>
    <col min="14598" max="14598" width="6.875" style="225" customWidth="1"/>
    <col min="14599" max="14599" width="12.75" style="225" customWidth="1"/>
    <col min="14600" max="14600" width="8.625" style="225" customWidth="1"/>
    <col min="14601" max="14601" width="13.625" style="225" customWidth="1"/>
    <col min="14602" max="14602" width="7.625" style="225" customWidth="1"/>
    <col min="14603" max="14603" width="5.75" style="225" customWidth="1"/>
    <col min="14604" max="14604" width="4.875" style="225" customWidth="1"/>
    <col min="14605" max="14660" width="3.375" style="225" customWidth="1"/>
    <col min="14661" max="14661" width="1.25" style="225" customWidth="1"/>
    <col min="14662" max="14848" width="9" style="225"/>
    <col min="14849" max="14849" width="1.625" style="225" customWidth="1"/>
    <col min="14850" max="14850" width="4.875" style="225" customWidth="1"/>
    <col min="14851" max="14851" width="5.625" style="225" customWidth="1"/>
    <col min="14852" max="14852" width="10.375" style="225" customWidth="1"/>
    <col min="14853" max="14853" width="9.25" style="225" customWidth="1"/>
    <col min="14854" max="14854" width="6.875" style="225" customWidth="1"/>
    <col min="14855" max="14855" width="12.75" style="225" customWidth="1"/>
    <col min="14856" max="14856" width="8.625" style="225" customWidth="1"/>
    <col min="14857" max="14857" width="13.625" style="225" customWidth="1"/>
    <col min="14858" max="14858" width="7.625" style="225" customWidth="1"/>
    <col min="14859" max="14859" width="5.75" style="225" customWidth="1"/>
    <col min="14860" max="14860" width="4.875" style="225" customWidth="1"/>
    <col min="14861" max="14916" width="3.375" style="225" customWidth="1"/>
    <col min="14917" max="14917" width="1.25" style="225" customWidth="1"/>
    <col min="14918" max="15104" width="9" style="225"/>
    <col min="15105" max="15105" width="1.625" style="225" customWidth="1"/>
    <col min="15106" max="15106" width="4.875" style="225" customWidth="1"/>
    <col min="15107" max="15107" width="5.625" style="225" customWidth="1"/>
    <col min="15108" max="15108" width="10.375" style="225" customWidth="1"/>
    <col min="15109" max="15109" width="9.25" style="225" customWidth="1"/>
    <col min="15110" max="15110" width="6.875" style="225" customWidth="1"/>
    <col min="15111" max="15111" width="12.75" style="225" customWidth="1"/>
    <col min="15112" max="15112" width="8.625" style="225" customWidth="1"/>
    <col min="15113" max="15113" width="13.625" style="225" customWidth="1"/>
    <col min="15114" max="15114" width="7.625" style="225" customWidth="1"/>
    <col min="15115" max="15115" width="5.75" style="225" customWidth="1"/>
    <col min="15116" max="15116" width="4.875" style="225" customWidth="1"/>
    <col min="15117" max="15172" width="3.375" style="225" customWidth="1"/>
    <col min="15173" max="15173" width="1.25" style="225" customWidth="1"/>
    <col min="15174" max="15360" width="9" style="225"/>
    <col min="15361" max="15361" width="1.625" style="225" customWidth="1"/>
    <col min="15362" max="15362" width="4.875" style="225" customWidth="1"/>
    <col min="15363" max="15363" width="5.625" style="225" customWidth="1"/>
    <col min="15364" max="15364" width="10.375" style="225" customWidth="1"/>
    <col min="15365" max="15365" width="9.25" style="225" customWidth="1"/>
    <col min="15366" max="15366" width="6.875" style="225" customWidth="1"/>
    <col min="15367" max="15367" width="12.75" style="225" customWidth="1"/>
    <col min="15368" max="15368" width="8.625" style="225" customWidth="1"/>
    <col min="15369" max="15369" width="13.625" style="225" customWidth="1"/>
    <col min="15370" max="15370" width="7.625" style="225" customWidth="1"/>
    <col min="15371" max="15371" width="5.75" style="225" customWidth="1"/>
    <col min="15372" max="15372" width="4.875" style="225" customWidth="1"/>
    <col min="15373" max="15428" width="3.375" style="225" customWidth="1"/>
    <col min="15429" max="15429" width="1.25" style="225" customWidth="1"/>
    <col min="15430" max="15616" width="9" style="225"/>
    <col min="15617" max="15617" width="1.625" style="225" customWidth="1"/>
    <col min="15618" max="15618" width="4.875" style="225" customWidth="1"/>
    <col min="15619" max="15619" width="5.625" style="225" customWidth="1"/>
    <col min="15620" max="15620" width="10.375" style="225" customWidth="1"/>
    <col min="15621" max="15621" width="9.25" style="225" customWidth="1"/>
    <col min="15622" max="15622" width="6.875" style="225" customWidth="1"/>
    <col min="15623" max="15623" width="12.75" style="225" customWidth="1"/>
    <col min="15624" max="15624" width="8.625" style="225" customWidth="1"/>
    <col min="15625" max="15625" width="13.625" style="225" customWidth="1"/>
    <col min="15626" max="15626" width="7.625" style="225" customWidth="1"/>
    <col min="15627" max="15627" width="5.75" style="225" customWidth="1"/>
    <col min="15628" max="15628" width="4.875" style="225" customWidth="1"/>
    <col min="15629" max="15684" width="3.375" style="225" customWidth="1"/>
    <col min="15685" max="15685" width="1.25" style="225" customWidth="1"/>
    <col min="15686" max="15872" width="9" style="225"/>
    <col min="15873" max="15873" width="1.625" style="225" customWidth="1"/>
    <col min="15874" max="15874" width="4.875" style="225" customWidth="1"/>
    <col min="15875" max="15875" width="5.625" style="225" customWidth="1"/>
    <col min="15876" max="15876" width="10.375" style="225" customWidth="1"/>
    <col min="15877" max="15877" width="9.25" style="225" customWidth="1"/>
    <col min="15878" max="15878" width="6.875" style="225" customWidth="1"/>
    <col min="15879" max="15879" width="12.75" style="225" customWidth="1"/>
    <col min="15880" max="15880" width="8.625" style="225" customWidth="1"/>
    <col min="15881" max="15881" width="13.625" style="225" customWidth="1"/>
    <col min="15882" max="15882" width="7.625" style="225" customWidth="1"/>
    <col min="15883" max="15883" width="5.75" style="225" customWidth="1"/>
    <col min="15884" max="15884" width="4.875" style="225" customWidth="1"/>
    <col min="15885" max="15940" width="3.375" style="225" customWidth="1"/>
    <col min="15941" max="15941" width="1.25" style="225" customWidth="1"/>
    <col min="15942" max="16128" width="9" style="225"/>
    <col min="16129" max="16129" width="1.625" style="225" customWidth="1"/>
    <col min="16130" max="16130" width="4.875" style="225" customWidth="1"/>
    <col min="16131" max="16131" width="5.625" style="225" customWidth="1"/>
    <col min="16132" max="16132" width="10.375" style="225" customWidth="1"/>
    <col min="16133" max="16133" width="9.25" style="225" customWidth="1"/>
    <col min="16134" max="16134" width="6.875" style="225" customWidth="1"/>
    <col min="16135" max="16135" width="12.75" style="225" customWidth="1"/>
    <col min="16136" max="16136" width="8.625" style="225" customWidth="1"/>
    <col min="16137" max="16137" width="13.625" style="225" customWidth="1"/>
    <col min="16138" max="16138" width="7.625" style="225" customWidth="1"/>
    <col min="16139" max="16139" width="5.75" style="225" customWidth="1"/>
    <col min="16140" max="16140" width="4.875" style="225" customWidth="1"/>
    <col min="16141" max="16196" width="3.375" style="225" customWidth="1"/>
    <col min="16197" max="16197" width="1.25" style="225" customWidth="1"/>
    <col min="16198" max="16384" width="9" style="225"/>
  </cols>
  <sheetData>
    <row r="1" spans="1:92" s="171" customFormat="1" ht="17.45" customHeight="1">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3"/>
      <c r="AP1" s="174"/>
      <c r="AQ1" s="174"/>
      <c r="AR1" s="174"/>
      <c r="AS1" s="174"/>
      <c r="AT1" s="174"/>
      <c r="AU1" s="174"/>
      <c r="AV1" s="174"/>
      <c r="AW1" s="174"/>
      <c r="AX1" s="174"/>
      <c r="AY1" s="174"/>
      <c r="AZ1" s="174"/>
      <c r="BA1" s="174"/>
      <c r="BB1" s="174"/>
      <c r="BC1" s="176"/>
      <c r="BM1" s="175"/>
      <c r="BN1" s="175"/>
      <c r="BO1" s="175"/>
    </row>
    <row r="2" spans="1:92" s="171" customFormat="1" ht="18.75" customHeight="1">
      <c r="A2" s="176"/>
      <c r="B2" s="921" t="s">
        <v>362</v>
      </c>
      <c r="C2" s="240" t="s">
        <v>417</v>
      </c>
      <c r="D2" s="178"/>
      <c r="E2" s="179"/>
      <c r="F2" s="179"/>
      <c r="G2" s="180" t="s">
        <v>400</v>
      </c>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2"/>
      <c r="AP2" s="176"/>
      <c r="AQ2" s="176"/>
      <c r="AR2" s="176"/>
      <c r="AS2" s="176"/>
      <c r="AT2" s="181"/>
      <c r="AU2" s="176"/>
      <c r="AV2" s="176"/>
      <c r="AW2" s="176"/>
      <c r="AX2" s="176"/>
      <c r="AY2" s="176"/>
      <c r="AZ2" s="176"/>
      <c r="BA2" s="181"/>
      <c r="BC2" s="181"/>
      <c r="BD2" s="181"/>
      <c r="BE2" s="181"/>
      <c r="BF2" s="195"/>
      <c r="BJ2" s="171" t="s">
        <v>363</v>
      </c>
      <c r="BK2" s="184" t="s">
        <v>363</v>
      </c>
      <c r="BL2" s="924">
        <v>10</v>
      </c>
      <c r="BM2" s="924"/>
      <c r="BN2" s="925"/>
      <c r="BO2" s="925"/>
      <c r="BP2" s="925"/>
    </row>
    <row r="3" spans="1:92" s="171" customFormat="1" ht="6" customHeight="1">
      <c r="A3" s="176"/>
      <c r="B3" s="922"/>
      <c r="C3" s="185"/>
      <c r="D3" s="186"/>
      <c r="E3" s="187"/>
      <c r="F3" s="187"/>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3"/>
      <c r="AP3" s="174"/>
      <c r="AQ3" s="174"/>
      <c r="AR3" s="174"/>
      <c r="AS3" s="174"/>
      <c r="AT3" s="174"/>
      <c r="AU3" s="174"/>
      <c r="AV3" s="174"/>
      <c r="AW3" s="174"/>
      <c r="AX3" s="174"/>
      <c r="AY3" s="174"/>
      <c r="AZ3" s="174"/>
      <c r="BA3" s="174"/>
      <c r="BB3" s="174"/>
      <c r="BC3" s="174"/>
      <c r="BD3" s="174"/>
      <c r="BE3" s="174"/>
      <c r="BF3" s="188"/>
      <c r="BK3" s="184"/>
      <c r="BL3" s="925"/>
      <c r="BM3" s="925"/>
      <c r="BN3" s="925"/>
      <c r="BO3" s="925"/>
      <c r="BP3" s="925"/>
    </row>
    <row r="4" spans="1:92" s="171" customFormat="1" ht="19.149999999999999" customHeight="1">
      <c r="A4" s="176"/>
      <c r="B4" s="922"/>
      <c r="C4" s="241" t="s">
        <v>418</v>
      </c>
      <c r="D4" s="190"/>
      <c r="E4" s="191"/>
      <c r="F4" s="191"/>
      <c r="G4" s="191" t="s">
        <v>364</v>
      </c>
      <c r="H4" s="176"/>
      <c r="I4" s="176"/>
      <c r="J4" s="176"/>
      <c r="K4" s="176"/>
      <c r="L4" s="176"/>
      <c r="M4" s="176"/>
      <c r="N4" s="176"/>
      <c r="O4" s="176"/>
      <c r="P4" s="176"/>
      <c r="Q4" s="176"/>
      <c r="R4" s="176"/>
      <c r="S4" s="176"/>
      <c r="T4" s="176"/>
      <c r="U4" s="176"/>
      <c r="V4" s="176"/>
      <c r="W4" s="176"/>
      <c r="X4" s="176"/>
      <c r="Y4" s="176"/>
      <c r="Z4" s="176"/>
      <c r="AA4" s="176"/>
      <c r="AB4" s="192" t="s">
        <v>365</v>
      </c>
      <c r="AC4" s="176"/>
      <c r="AD4" s="176"/>
      <c r="AE4" s="176"/>
      <c r="AF4" s="176"/>
      <c r="AG4" s="176"/>
      <c r="AH4" s="176"/>
      <c r="AI4" s="176"/>
      <c r="AJ4" s="176"/>
      <c r="AK4" s="176"/>
      <c r="AL4" s="176"/>
      <c r="AM4" s="176"/>
      <c r="AN4" s="176"/>
      <c r="AO4" s="182"/>
      <c r="AP4" s="176"/>
      <c r="AQ4" s="176"/>
      <c r="AR4" s="176"/>
      <c r="AS4" s="176"/>
      <c r="AT4" s="176"/>
      <c r="AU4" s="176"/>
      <c r="AV4" s="176"/>
      <c r="AW4" s="176"/>
      <c r="AX4" s="176"/>
      <c r="AY4" s="176"/>
      <c r="AZ4" s="176"/>
      <c r="BA4" s="176"/>
      <c r="BC4" s="181"/>
      <c r="BD4" s="181"/>
      <c r="BE4" s="181"/>
      <c r="BF4" s="195"/>
      <c r="BQ4" s="176">
        <v>0.6</v>
      </c>
      <c r="BR4" s="176"/>
      <c r="BS4" s="176"/>
      <c r="BT4" s="176"/>
      <c r="BU4" s="176"/>
      <c r="BV4" s="176"/>
      <c r="BW4" s="176"/>
      <c r="BX4" s="176"/>
      <c r="BY4" s="176"/>
      <c r="BZ4" s="176"/>
      <c r="CA4" s="176"/>
      <c r="CB4" s="176"/>
      <c r="CC4" s="176"/>
      <c r="CD4" s="176"/>
      <c r="CE4" s="176"/>
      <c r="CF4" s="176"/>
      <c r="CG4" s="176"/>
      <c r="CH4" s="176"/>
      <c r="CI4" s="176"/>
      <c r="CJ4" s="176"/>
      <c r="CK4" s="176"/>
      <c r="CL4" s="176"/>
      <c r="CM4" s="176"/>
      <c r="CN4" s="176"/>
    </row>
    <row r="5" spans="1:92" s="171" customFormat="1" ht="6" customHeight="1">
      <c r="A5" s="176"/>
      <c r="B5" s="922"/>
      <c r="C5" s="189"/>
      <c r="D5" s="190"/>
      <c r="E5" s="191"/>
      <c r="F5" s="191"/>
      <c r="G5" s="191"/>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176"/>
      <c r="AO5" s="173"/>
      <c r="AP5" s="174"/>
      <c r="AQ5" s="174"/>
      <c r="AR5" s="174"/>
      <c r="AS5" s="174"/>
      <c r="AT5" s="174"/>
      <c r="AU5" s="174"/>
      <c r="AV5" s="174"/>
      <c r="AW5" s="174"/>
      <c r="AX5" s="174"/>
      <c r="AY5" s="174"/>
      <c r="AZ5" s="174"/>
      <c r="BA5" s="174"/>
      <c r="BB5" s="174"/>
      <c r="BC5" s="174"/>
      <c r="BD5" s="174"/>
      <c r="BE5" s="174"/>
      <c r="BF5" s="188"/>
      <c r="BQ5" s="176"/>
      <c r="BR5" s="176"/>
      <c r="BS5" s="176"/>
      <c r="BT5" s="176"/>
      <c r="BU5" s="176"/>
      <c r="BV5" s="176"/>
      <c r="BW5" s="176"/>
      <c r="BX5" s="176"/>
      <c r="BY5" s="176"/>
      <c r="BZ5" s="176"/>
      <c r="CA5" s="176"/>
      <c r="CB5" s="176"/>
      <c r="CC5" s="176"/>
      <c r="CD5" s="176"/>
      <c r="CE5" s="176"/>
      <c r="CF5" s="176"/>
      <c r="CG5" s="176"/>
      <c r="CH5" s="176"/>
      <c r="CI5" s="176"/>
      <c r="CJ5" s="176"/>
      <c r="CK5" s="176"/>
      <c r="CL5" s="176"/>
      <c r="CM5" s="176"/>
      <c r="CN5" s="176"/>
    </row>
    <row r="6" spans="1:92" s="171" customFormat="1" ht="19.149999999999999" customHeight="1">
      <c r="B6" s="922"/>
      <c r="C6" s="240" t="s">
        <v>419</v>
      </c>
      <c r="D6" s="178"/>
      <c r="E6" s="179"/>
      <c r="F6" s="179"/>
      <c r="G6" s="179" t="s">
        <v>427</v>
      </c>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2"/>
      <c r="AP6" s="176"/>
      <c r="AQ6" s="176"/>
      <c r="AR6" s="176"/>
      <c r="AS6" s="176"/>
      <c r="AT6" s="176"/>
      <c r="AU6" s="176"/>
      <c r="AV6" s="176"/>
      <c r="AW6" s="176"/>
      <c r="AX6" s="176"/>
      <c r="AY6" s="176"/>
      <c r="AZ6" s="176"/>
      <c r="BA6" s="176"/>
      <c r="BC6" s="181"/>
      <c r="BD6" s="181"/>
      <c r="BE6" s="181"/>
      <c r="BF6" s="195"/>
      <c r="BQ6" s="176"/>
      <c r="BR6" s="176"/>
      <c r="BS6" s="176"/>
      <c r="BT6" s="176"/>
      <c r="BU6" s="176"/>
      <c r="BV6" s="176"/>
      <c r="BW6" s="176"/>
      <c r="BX6" s="176"/>
      <c r="BY6" s="176"/>
      <c r="BZ6" s="176"/>
      <c r="CA6" s="176"/>
      <c r="CB6" s="176"/>
      <c r="CC6" s="176"/>
      <c r="CD6" s="176"/>
      <c r="CE6" s="176"/>
      <c r="CF6" s="176"/>
      <c r="CG6" s="176"/>
      <c r="CH6" s="176"/>
      <c r="CI6" s="176"/>
      <c r="CJ6" s="176"/>
      <c r="CK6" s="176"/>
      <c r="CL6" s="176"/>
      <c r="CM6" s="176"/>
      <c r="CN6" s="176"/>
    </row>
    <row r="7" spans="1:92" s="171" customFormat="1" ht="19.149999999999999" customHeight="1" thickBot="1">
      <c r="B7" s="922"/>
      <c r="C7" s="190"/>
      <c r="D7" s="190"/>
      <c r="E7" s="191"/>
      <c r="F7" s="191"/>
      <c r="G7" s="191" t="s">
        <v>366</v>
      </c>
      <c r="H7" s="176"/>
      <c r="I7" s="176"/>
      <c r="J7" s="176"/>
      <c r="K7" s="176"/>
      <c r="L7" s="176"/>
      <c r="M7" s="176"/>
      <c r="N7" s="176"/>
      <c r="O7" s="176"/>
      <c r="P7" s="176"/>
      <c r="Q7" s="176"/>
      <c r="R7" s="176"/>
      <c r="S7" s="176"/>
      <c r="T7" s="176"/>
      <c r="U7" s="176"/>
      <c r="V7" s="176"/>
      <c r="W7" s="176"/>
      <c r="X7" s="176"/>
      <c r="Y7" s="176"/>
      <c r="Z7" s="176"/>
      <c r="AA7" s="191" t="s">
        <v>367</v>
      </c>
      <c r="AB7" s="176"/>
      <c r="AC7" s="176"/>
      <c r="AD7" s="176"/>
      <c r="AE7" s="176"/>
      <c r="AF7" s="176"/>
      <c r="AG7" s="176"/>
      <c r="AH7" s="176"/>
      <c r="AI7" s="176"/>
      <c r="AJ7" s="176"/>
      <c r="AK7" s="176"/>
      <c r="AL7" s="176"/>
      <c r="AM7" s="176"/>
      <c r="AN7" s="176"/>
      <c r="AO7" s="182"/>
      <c r="AP7" s="176"/>
      <c r="AQ7" s="176"/>
      <c r="AR7" s="176"/>
      <c r="AS7" s="176"/>
      <c r="AT7" s="176"/>
      <c r="AU7" s="176"/>
      <c r="AV7" s="176"/>
      <c r="AW7" s="176"/>
      <c r="AX7" s="176"/>
      <c r="AY7" s="176"/>
      <c r="AZ7" s="176"/>
      <c r="BA7" s="176"/>
      <c r="BC7" s="253"/>
      <c r="BD7" s="253"/>
      <c r="BE7" s="253"/>
      <c r="BF7" s="254"/>
      <c r="BG7" s="193"/>
      <c r="BH7" s="193"/>
      <c r="BI7" s="193"/>
      <c r="BJ7" s="193"/>
      <c r="BK7" s="193"/>
      <c r="BL7" s="193"/>
      <c r="BM7" s="194"/>
      <c r="BN7" s="194"/>
      <c r="BO7" s="176"/>
      <c r="BP7" s="176"/>
      <c r="BQ7" s="176"/>
      <c r="BR7" s="176"/>
      <c r="BS7" s="176"/>
      <c r="BT7" s="176"/>
      <c r="BU7" s="176"/>
      <c r="BV7" s="176"/>
      <c r="BW7" s="176"/>
      <c r="BX7" s="176"/>
      <c r="BY7" s="176"/>
      <c r="BZ7" s="176"/>
      <c r="CA7" s="176"/>
      <c r="CB7" s="176"/>
      <c r="CC7" s="176"/>
      <c r="CD7" s="176"/>
      <c r="CE7" s="176"/>
      <c r="CF7" s="176"/>
      <c r="CG7" s="176"/>
      <c r="CH7" s="176"/>
      <c r="CI7" s="176"/>
      <c r="CJ7" s="176"/>
      <c r="CK7" s="176"/>
      <c r="CL7" s="176"/>
      <c r="CM7" s="176"/>
      <c r="CN7" s="176"/>
    </row>
    <row r="8" spans="1:92" s="171" customFormat="1" ht="6" customHeight="1">
      <c r="B8" s="922"/>
      <c r="C8" s="186"/>
      <c r="D8" s="186"/>
      <c r="E8" s="187"/>
      <c r="F8" s="187"/>
      <c r="G8" s="187"/>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174"/>
      <c r="AN8" s="174"/>
      <c r="AO8" s="173"/>
      <c r="AP8" s="174"/>
      <c r="AQ8" s="174"/>
      <c r="AR8" s="174"/>
      <c r="AS8" s="174"/>
      <c r="AT8" s="174"/>
      <c r="AU8" s="174"/>
      <c r="AV8" s="230"/>
      <c r="AW8" s="231"/>
      <c r="AX8" s="231"/>
      <c r="AY8" s="231"/>
      <c r="AZ8" s="231"/>
      <c r="BA8" s="231"/>
      <c r="BB8" s="231"/>
      <c r="BC8" s="231"/>
      <c r="BD8" s="231"/>
      <c r="BE8" s="231"/>
      <c r="BF8" s="231"/>
      <c r="BG8" s="231"/>
      <c r="BH8" s="231"/>
      <c r="BI8" s="231"/>
      <c r="BJ8" s="231"/>
      <c r="BK8" s="231"/>
      <c r="BL8" s="231"/>
      <c r="BM8" s="231"/>
      <c r="BN8" s="231"/>
      <c r="BO8" s="232"/>
      <c r="BP8" s="233"/>
      <c r="BQ8" s="176"/>
      <c r="BR8" s="176"/>
      <c r="BS8" s="176"/>
      <c r="BT8" s="176"/>
      <c r="BU8" s="176"/>
      <c r="BV8" s="176"/>
      <c r="BW8" s="176"/>
      <c r="BX8" s="176"/>
      <c r="BY8" s="176"/>
      <c r="BZ8" s="176"/>
      <c r="CA8" s="176"/>
      <c r="CB8" s="176"/>
      <c r="CC8" s="176"/>
      <c r="CD8" s="176"/>
      <c r="CE8" s="176"/>
      <c r="CF8" s="176"/>
      <c r="CG8" s="176"/>
      <c r="CH8" s="176"/>
      <c r="CI8" s="176"/>
      <c r="CJ8" s="176"/>
      <c r="CK8" s="176"/>
      <c r="CL8" s="176"/>
      <c r="CM8" s="176"/>
      <c r="CN8" s="176"/>
    </row>
    <row r="9" spans="1:92" s="171" customFormat="1" ht="19.149999999999999" customHeight="1">
      <c r="B9" s="922"/>
      <c r="C9" s="242" t="s">
        <v>420</v>
      </c>
      <c r="D9" s="196"/>
      <c r="E9" s="191"/>
      <c r="F9" s="191"/>
      <c r="G9" s="191" t="s">
        <v>368</v>
      </c>
      <c r="H9" s="176"/>
      <c r="I9" s="176"/>
      <c r="J9" s="176"/>
      <c r="K9" s="176"/>
      <c r="L9" s="176"/>
      <c r="M9" s="176"/>
      <c r="N9" s="177" t="s">
        <v>363</v>
      </c>
      <c r="O9" s="197"/>
      <c r="P9" s="179"/>
      <c r="Q9" s="179"/>
      <c r="R9" s="198"/>
      <c r="S9" s="176"/>
      <c r="T9" s="929" t="s">
        <v>421</v>
      </c>
      <c r="U9" s="930"/>
      <c r="V9" s="930"/>
      <c r="W9" s="930"/>
      <c r="X9" s="930"/>
      <c r="Y9" s="930"/>
      <c r="Z9" s="930"/>
      <c r="AA9" s="930"/>
      <c r="AB9" s="181"/>
      <c r="AC9" s="181"/>
      <c r="AD9" s="181"/>
      <c r="AE9" s="181"/>
      <c r="AF9" s="181"/>
      <c r="AG9" s="181"/>
      <c r="AH9" s="181"/>
      <c r="AI9" s="181"/>
      <c r="AJ9" s="181"/>
      <c r="AK9" s="176"/>
      <c r="AL9" s="176"/>
      <c r="AM9" s="176"/>
      <c r="AN9" s="176"/>
      <c r="AO9" s="182"/>
      <c r="AP9" s="176"/>
      <c r="AQ9" s="176"/>
      <c r="AR9" s="176"/>
      <c r="AS9" s="176"/>
      <c r="AT9" s="180"/>
      <c r="AU9" s="176"/>
      <c r="AV9" s="234" t="s">
        <v>415</v>
      </c>
      <c r="AW9" s="235"/>
      <c r="AX9" s="235"/>
      <c r="AY9" s="235"/>
      <c r="AZ9" s="235"/>
      <c r="BA9" s="235"/>
      <c r="BB9" s="235"/>
      <c r="BC9" s="235"/>
      <c r="BD9" s="235"/>
      <c r="BE9" s="235"/>
      <c r="BF9" s="235"/>
      <c r="BG9" s="235"/>
      <c r="BH9" s="235"/>
      <c r="BI9" s="235"/>
      <c r="BJ9" s="235"/>
      <c r="BK9" s="235"/>
      <c r="BL9" s="235"/>
      <c r="BM9" s="235"/>
      <c r="BN9" s="235"/>
      <c r="BO9" s="235"/>
      <c r="BP9" s="236"/>
      <c r="BQ9" s="190"/>
      <c r="BR9" s="176"/>
      <c r="BS9" s="176"/>
      <c r="BT9" s="176"/>
      <c r="BU9" s="176"/>
      <c r="BV9" s="176"/>
      <c r="BW9" s="176"/>
      <c r="BX9" s="176"/>
      <c r="BY9" s="176"/>
      <c r="BZ9" s="176"/>
      <c r="CA9" s="176"/>
      <c r="CB9" s="176"/>
      <c r="CC9" s="176"/>
      <c r="CD9" s="176"/>
      <c r="CE9" s="189"/>
      <c r="CF9" s="199"/>
      <c r="CG9" s="191"/>
      <c r="CH9" s="191"/>
      <c r="CI9" s="191"/>
      <c r="CJ9" s="191"/>
      <c r="CK9" s="176"/>
      <c r="CL9" s="176"/>
      <c r="CM9" s="176"/>
      <c r="CN9" s="176"/>
    </row>
    <row r="10" spans="1:92" s="171" customFormat="1" ht="6" customHeight="1">
      <c r="B10" s="922"/>
      <c r="C10" s="200"/>
      <c r="D10" s="200"/>
      <c r="E10" s="191"/>
      <c r="F10" s="191"/>
      <c r="G10" s="191"/>
      <c r="H10" s="176"/>
      <c r="I10" s="176"/>
      <c r="J10" s="176"/>
      <c r="K10" s="176"/>
      <c r="L10" s="176"/>
      <c r="M10" s="176"/>
      <c r="N10" s="200"/>
      <c r="O10" s="201" t="s">
        <v>363</v>
      </c>
      <c r="P10" s="191"/>
      <c r="Q10" s="191"/>
      <c r="R10" s="202"/>
      <c r="S10" s="176"/>
      <c r="T10" s="200"/>
      <c r="U10" s="933" t="s">
        <v>432</v>
      </c>
      <c r="V10" s="933"/>
      <c r="W10" s="933"/>
      <c r="X10" s="933"/>
      <c r="Y10" s="933"/>
      <c r="Z10" s="933"/>
      <c r="AA10" s="933"/>
      <c r="AB10" s="891"/>
      <c r="AC10" s="891"/>
      <c r="AD10" s="891"/>
      <c r="AE10" s="891"/>
      <c r="AF10" s="891"/>
      <c r="AG10" s="891"/>
      <c r="AH10" s="891"/>
      <c r="AI10" s="891"/>
      <c r="AJ10" s="891"/>
      <c r="AK10" s="891"/>
      <c r="AL10" s="891"/>
      <c r="AM10" s="891"/>
      <c r="AN10" s="891"/>
      <c r="AO10" s="891"/>
      <c r="AP10" s="891"/>
      <c r="AQ10" s="891"/>
      <c r="AR10" s="891"/>
      <c r="AS10" s="891"/>
      <c r="AT10" s="891"/>
      <c r="AU10" s="176"/>
      <c r="AV10" s="237"/>
      <c r="AW10" s="235"/>
      <c r="AX10" s="235"/>
      <c r="AY10" s="235"/>
      <c r="AZ10" s="235"/>
      <c r="BA10" s="235"/>
      <c r="BB10" s="235"/>
      <c r="BC10" s="235"/>
      <c r="BD10" s="235"/>
      <c r="BE10" s="235"/>
      <c r="BF10" s="235"/>
      <c r="BG10" s="235"/>
      <c r="BH10" s="235"/>
      <c r="BI10" s="235"/>
      <c r="BJ10" s="235"/>
      <c r="BK10" s="235"/>
      <c r="BL10" s="235"/>
      <c r="BM10" s="235"/>
      <c r="BN10" s="235"/>
      <c r="BO10" s="235"/>
      <c r="BP10" s="236"/>
      <c r="BQ10" s="176"/>
      <c r="BR10" s="176"/>
      <c r="BS10" s="176"/>
      <c r="BT10" s="176"/>
      <c r="BU10" s="176"/>
      <c r="BV10" s="176"/>
      <c r="BW10" s="176"/>
      <c r="BX10" s="176"/>
      <c r="BY10" s="176"/>
      <c r="BZ10" s="176"/>
      <c r="CA10" s="176"/>
      <c r="CB10" s="176"/>
      <c r="CC10" s="176"/>
      <c r="CD10" s="176"/>
      <c r="CE10" s="200"/>
      <c r="CF10" s="201"/>
      <c r="CG10" s="191"/>
      <c r="CH10" s="191"/>
      <c r="CI10" s="191"/>
      <c r="CJ10" s="191"/>
      <c r="CK10" s="176"/>
      <c r="CL10" s="176"/>
      <c r="CM10" s="176"/>
      <c r="CN10" s="176"/>
    </row>
    <row r="11" spans="1:92" s="171" customFormat="1" ht="19.149999999999999" customHeight="1">
      <c r="B11" s="922"/>
      <c r="C11" s="189" t="s">
        <v>363</v>
      </c>
      <c r="D11" s="199" t="s">
        <v>363</v>
      </c>
      <c r="E11" s="191"/>
      <c r="F11" s="191"/>
      <c r="G11" s="176" t="s">
        <v>450</v>
      </c>
      <c r="I11" s="192"/>
      <c r="J11" s="192"/>
      <c r="K11" s="192"/>
      <c r="L11" s="192"/>
      <c r="M11" s="192"/>
      <c r="N11" s="192"/>
      <c r="O11" s="192"/>
      <c r="P11" s="192"/>
      <c r="Q11" s="192"/>
      <c r="R11" s="183"/>
      <c r="S11" s="176"/>
      <c r="T11" s="176"/>
      <c r="U11" s="933"/>
      <c r="V11" s="933"/>
      <c r="W11" s="933"/>
      <c r="X11" s="933"/>
      <c r="Y11" s="933"/>
      <c r="Z11" s="933"/>
      <c r="AA11" s="933"/>
      <c r="AB11" s="891"/>
      <c r="AC11" s="891"/>
      <c r="AD11" s="891"/>
      <c r="AE11" s="891"/>
      <c r="AF11" s="891"/>
      <c r="AG11" s="891"/>
      <c r="AH11" s="891"/>
      <c r="AI11" s="891"/>
      <c r="AJ11" s="891"/>
      <c r="AK11" s="891"/>
      <c r="AL11" s="891"/>
      <c r="AM11" s="891"/>
      <c r="AN11" s="891"/>
      <c r="AO11" s="891"/>
      <c r="AP11" s="891"/>
      <c r="AQ11" s="891"/>
      <c r="AR11" s="891"/>
      <c r="AS11" s="891"/>
      <c r="AT11" s="891"/>
      <c r="AU11" s="176"/>
      <c r="AV11" s="237"/>
      <c r="AW11" s="235" t="s">
        <v>369</v>
      </c>
      <c r="AX11" s="235"/>
      <c r="AY11" s="235"/>
      <c r="AZ11" s="235"/>
      <c r="BA11" s="235"/>
      <c r="BB11" s="235"/>
      <c r="BC11" s="926" t="s">
        <v>412</v>
      </c>
      <c r="BD11" s="926"/>
      <c r="BE11" s="926"/>
      <c r="BF11" s="926"/>
      <c r="BG11" s="926"/>
      <c r="BH11" s="926"/>
      <c r="BI11" s="926"/>
      <c r="BJ11" s="926"/>
      <c r="BK11" s="926"/>
      <c r="BL11" s="926"/>
      <c r="BM11" s="926"/>
      <c r="BN11" s="926"/>
      <c r="BO11" s="926"/>
      <c r="BP11" s="236"/>
      <c r="BQ11" s="176"/>
      <c r="BR11" s="176"/>
      <c r="BS11" s="176"/>
      <c r="BT11" s="176"/>
      <c r="BU11" s="176"/>
      <c r="BV11" s="176"/>
      <c r="BW11" s="176"/>
      <c r="BX11" s="176"/>
      <c r="BY11" s="176"/>
      <c r="BZ11" s="176"/>
      <c r="CA11" s="176"/>
      <c r="CB11" s="176"/>
      <c r="CC11" s="176"/>
      <c r="CD11" s="176"/>
      <c r="CE11" s="176"/>
      <c r="CF11" s="176"/>
      <c r="CG11" s="176"/>
      <c r="CH11" s="176"/>
      <c r="CI11" s="176"/>
      <c r="CJ11" s="176"/>
      <c r="CK11" s="176"/>
      <c r="CL11" s="176"/>
      <c r="CM11" s="176"/>
      <c r="CN11" s="176"/>
    </row>
    <row r="12" spans="1:92" s="171" customFormat="1" ht="19.149999999999999" customHeight="1">
      <c r="B12" s="922"/>
      <c r="C12" s="200" t="s">
        <v>363</v>
      </c>
      <c r="D12" s="201" t="s">
        <v>363</v>
      </c>
      <c r="E12" s="191" t="s">
        <v>363</v>
      </c>
      <c r="F12" s="191"/>
      <c r="G12" s="176" t="s">
        <v>451</v>
      </c>
      <c r="I12" s="192"/>
      <c r="J12" s="192"/>
      <c r="K12" s="192"/>
      <c r="L12" s="192"/>
      <c r="M12" s="192"/>
      <c r="N12" s="192"/>
      <c r="O12" s="192"/>
      <c r="P12" s="192"/>
      <c r="Q12" s="192"/>
      <c r="R12" s="183"/>
      <c r="S12" s="176"/>
      <c r="T12" s="176"/>
      <c r="U12" s="933"/>
      <c r="V12" s="933"/>
      <c r="W12" s="933"/>
      <c r="X12" s="933"/>
      <c r="Y12" s="933"/>
      <c r="Z12" s="933"/>
      <c r="AA12" s="933"/>
      <c r="AB12" s="891"/>
      <c r="AC12" s="891"/>
      <c r="AD12" s="891"/>
      <c r="AE12" s="891"/>
      <c r="AF12" s="891"/>
      <c r="AG12" s="891"/>
      <c r="AH12" s="891"/>
      <c r="AI12" s="891"/>
      <c r="AJ12" s="891"/>
      <c r="AK12" s="891"/>
      <c r="AL12" s="891"/>
      <c r="AM12" s="891"/>
      <c r="AN12" s="891"/>
      <c r="AO12" s="891"/>
      <c r="AP12" s="891"/>
      <c r="AQ12" s="891"/>
      <c r="AR12" s="891"/>
      <c r="AS12" s="891"/>
      <c r="AT12" s="891"/>
      <c r="AU12" s="176"/>
      <c r="AV12" s="237"/>
      <c r="AW12" s="235"/>
      <c r="AX12" s="235"/>
      <c r="AY12" s="235"/>
      <c r="AZ12" s="235"/>
      <c r="BA12" s="235"/>
      <c r="BB12" s="235" t="s">
        <v>370</v>
      </c>
      <c r="BC12" s="926"/>
      <c r="BD12" s="926"/>
      <c r="BE12" s="926"/>
      <c r="BF12" s="926"/>
      <c r="BG12" s="926"/>
      <c r="BH12" s="926"/>
      <c r="BI12" s="926"/>
      <c r="BJ12" s="926"/>
      <c r="BK12" s="926"/>
      <c r="BL12" s="926"/>
      <c r="BM12" s="926"/>
      <c r="BN12" s="926"/>
      <c r="BO12" s="926"/>
      <c r="BP12" s="236"/>
      <c r="BQ12" s="176"/>
      <c r="BR12" s="176"/>
      <c r="BS12" s="176"/>
      <c r="BT12" s="176"/>
      <c r="BU12" s="176"/>
      <c r="BV12" s="176"/>
      <c r="BW12" s="176"/>
      <c r="BX12" s="176"/>
      <c r="BY12" s="176"/>
      <c r="BZ12" s="176"/>
      <c r="CA12" s="176"/>
      <c r="CB12" s="176"/>
      <c r="CC12" s="176"/>
      <c r="CD12" s="176"/>
      <c r="CE12" s="176"/>
      <c r="CF12" s="176"/>
      <c r="CG12" s="176"/>
      <c r="CH12" s="176"/>
      <c r="CI12" s="176"/>
      <c r="CJ12" s="176"/>
      <c r="CK12" s="176"/>
      <c r="CL12" s="176"/>
      <c r="CM12" s="176"/>
      <c r="CN12" s="176"/>
    </row>
    <row r="13" spans="1:92" s="171" customFormat="1" ht="9.75" customHeight="1">
      <c r="B13" s="922"/>
      <c r="C13" s="203"/>
      <c r="D13" s="203"/>
      <c r="E13" s="187"/>
      <c r="F13" s="187"/>
      <c r="G13" s="187"/>
      <c r="H13" s="174"/>
      <c r="I13" s="174"/>
      <c r="J13" s="174"/>
      <c r="K13" s="174"/>
      <c r="L13" s="174"/>
      <c r="M13" s="174"/>
      <c r="N13" s="174"/>
      <c r="O13" s="174"/>
      <c r="P13" s="174"/>
      <c r="Q13" s="174"/>
      <c r="R13" s="188"/>
      <c r="S13" s="174"/>
      <c r="T13" s="174"/>
      <c r="U13" s="174"/>
      <c r="V13" s="174"/>
      <c r="W13" s="174"/>
      <c r="X13" s="174"/>
      <c r="Y13" s="174"/>
      <c r="Z13" s="174"/>
      <c r="AA13" s="174"/>
      <c r="AB13" s="174"/>
      <c r="AC13" s="174"/>
      <c r="AD13" s="174"/>
      <c r="AE13" s="174"/>
      <c r="AF13" s="174"/>
      <c r="AG13" s="174"/>
      <c r="AH13" s="174"/>
      <c r="AI13" s="174"/>
      <c r="AJ13" s="174"/>
      <c r="AK13" s="174"/>
      <c r="AL13" s="174"/>
      <c r="AM13" s="174"/>
      <c r="AN13" s="174"/>
      <c r="AO13" s="173"/>
      <c r="AP13" s="174"/>
      <c r="AQ13" s="174"/>
      <c r="AR13" s="174"/>
      <c r="AS13" s="174"/>
      <c r="AT13" s="174"/>
      <c r="AU13" s="174"/>
      <c r="AV13" s="237"/>
      <c r="AW13" s="235"/>
      <c r="AX13" s="235"/>
      <c r="AY13" s="235"/>
      <c r="AZ13" s="235"/>
      <c r="BA13" s="238"/>
      <c r="BB13" s="238"/>
      <c r="BC13" s="926"/>
      <c r="BD13" s="926"/>
      <c r="BE13" s="926"/>
      <c r="BF13" s="926"/>
      <c r="BG13" s="926"/>
      <c r="BH13" s="926"/>
      <c r="BI13" s="926"/>
      <c r="BJ13" s="926"/>
      <c r="BK13" s="926"/>
      <c r="BL13" s="926"/>
      <c r="BM13" s="926"/>
      <c r="BN13" s="926"/>
      <c r="BO13" s="926"/>
      <c r="BP13" s="236"/>
      <c r="BQ13" s="176"/>
      <c r="BR13" s="176"/>
      <c r="BS13" s="176"/>
      <c r="BT13" s="176"/>
      <c r="BU13" s="176"/>
      <c r="BV13" s="204"/>
      <c r="BW13" s="204"/>
      <c r="BX13" s="204"/>
      <c r="BY13" s="204"/>
      <c r="BZ13" s="176"/>
      <c r="CA13" s="176"/>
      <c r="CB13" s="176"/>
      <c r="CC13" s="176"/>
      <c r="CD13" s="176"/>
      <c r="CE13" s="176"/>
      <c r="CF13" s="176"/>
      <c r="CG13" s="176"/>
      <c r="CH13" s="176"/>
      <c r="CI13" s="176"/>
      <c r="CJ13" s="176"/>
      <c r="CK13" s="176"/>
      <c r="CL13" s="176"/>
      <c r="CM13" s="176"/>
      <c r="CN13" s="176"/>
    </row>
    <row r="14" spans="1:92" s="171" customFormat="1" ht="19.149999999999999" customHeight="1">
      <c r="B14" s="922"/>
      <c r="C14" s="241" t="s">
        <v>429</v>
      </c>
      <c r="D14" s="190"/>
      <c r="E14" s="191"/>
      <c r="F14" s="191"/>
      <c r="G14" s="191" t="s">
        <v>431</v>
      </c>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82"/>
      <c r="AP14" s="176"/>
      <c r="AQ14" s="176"/>
      <c r="AR14" s="176"/>
      <c r="AS14" s="176"/>
      <c r="AT14" s="176"/>
      <c r="AU14" s="176"/>
      <c r="AV14" s="237"/>
      <c r="AW14" s="235"/>
      <c r="AX14" s="235"/>
      <c r="AY14" s="235"/>
      <c r="AZ14" s="235"/>
      <c r="BA14" s="235"/>
      <c r="BB14" s="235"/>
      <c r="BC14" s="926"/>
      <c r="BD14" s="926"/>
      <c r="BE14" s="926"/>
      <c r="BF14" s="926"/>
      <c r="BG14" s="926"/>
      <c r="BH14" s="926"/>
      <c r="BI14" s="926"/>
      <c r="BJ14" s="926"/>
      <c r="BK14" s="926"/>
      <c r="BL14" s="926"/>
      <c r="BM14" s="926"/>
      <c r="BN14" s="926"/>
      <c r="BO14" s="926"/>
      <c r="BP14" s="236"/>
      <c r="BQ14" s="176"/>
      <c r="BR14" s="176"/>
      <c r="BS14" s="176"/>
      <c r="BT14" s="176"/>
      <c r="BU14" s="176"/>
      <c r="BV14" s="204"/>
      <c r="BW14" s="204"/>
      <c r="BX14" s="204"/>
      <c r="BY14" s="204"/>
      <c r="BZ14" s="176"/>
      <c r="CA14" s="176"/>
      <c r="CB14" s="176"/>
      <c r="CC14" s="176"/>
      <c r="CD14" s="176"/>
      <c r="CE14" s="176"/>
      <c r="CF14" s="176"/>
      <c r="CG14" s="176"/>
      <c r="CH14" s="176"/>
      <c r="CI14" s="176"/>
      <c r="CJ14" s="176"/>
      <c r="CK14" s="176"/>
      <c r="CL14" s="176"/>
      <c r="CM14" s="176"/>
      <c r="CN14" s="176"/>
    </row>
    <row r="15" spans="1:92" s="171" customFormat="1" ht="19.149999999999999" customHeight="1">
      <c r="B15" s="922"/>
      <c r="C15" s="190"/>
      <c r="D15" s="190"/>
      <c r="E15" s="191"/>
      <c r="F15" s="191"/>
      <c r="G15" s="191" t="s">
        <v>444</v>
      </c>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76"/>
      <c r="AF15" s="176"/>
      <c r="AG15" s="176"/>
      <c r="AH15" s="176"/>
      <c r="AI15" s="176"/>
      <c r="AJ15" s="176"/>
      <c r="AK15" s="176"/>
      <c r="AL15" s="176"/>
      <c r="AM15" s="176"/>
      <c r="AN15" s="176"/>
      <c r="AO15" s="182"/>
      <c r="AP15" s="176"/>
      <c r="AQ15" s="176"/>
      <c r="AR15" s="176"/>
      <c r="AS15" s="176"/>
      <c r="AT15" s="176"/>
      <c r="AU15" s="176"/>
      <c r="AV15" s="237"/>
      <c r="AW15" s="235" t="s">
        <v>371</v>
      </c>
      <c r="AX15" s="235"/>
      <c r="AY15" s="235"/>
      <c r="AZ15" s="235"/>
      <c r="BA15" s="235"/>
      <c r="BB15" s="235"/>
      <c r="BC15" s="926" t="s">
        <v>414</v>
      </c>
      <c r="BD15" s="926"/>
      <c r="BE15" s="926"/>
      <c r="BF15" s="926"/>
      <c r="BG15" s="926"/>
      <c r="BH15" s="926"/>
      <c r="BI15" s="926"/>
      <c r="BJ15" s="926"/>
      <c r="BK15" s="926"/>
      <c r="BL15" s="926"/>
      <c r="BM15" s="926"/>
      <c r="BN15" s="926"/>
      <c r="BO15" s="926"/>
      <c r="BP15" s="236"/>
      <c r="BQ15" s="176"/>
      <c r="BR15" s="176"/>
      <c r="BS15" s="176"/>
      <c r="BT15" s="176"/>
      <c r="BU15" s="176"/>
      <c r="BV15" s="176"/>
      <c r="BW15" s="176"/>
      <c r="BX15" s="176"/>
      <c r="BY15" s="176"/>
      <c r="BZ15" s="176"/>
      <c r="CA15" s="176"/>
      <c r="CB15" s="176"/>
      <c r="CC15" s="176"/>
      <c r="CD15" s="176"/>
      <c r="CE15" s="176"/>
      <c r="CF15" s="176"/>
      <c r="CG15" s="176"/>
      <c r="CH15" s="176"/>
      <c r="CI15" s="176"/>
      <c r="CJ15" s="176"/>
      <c r="CK15" s="176"/>
      <c r="CL15" s="176"/>
      <c r="CM15" s="176"/>
      <c r="CN15" s="176"/>
    </row>
    <row r="16" spans="1:92" s="171" customFormat="1" ht="6" customHeight="1">
      <c r="B16" s="922"/>
      <c r="C16" s="190"/>
      <c r="D16" s="190"/>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4"/>
      <c r="AO16" s="173"/>
      <c r="AP16" s="174"/>
      <c r="AQ16" s="174"/>
      <c r="AR16" s="174"/>
      <c r="AS16" s="174"/>
      <c r="AT16" s="174"/>
      <c r="AU16" s="174"/>
      <c r="AV16" s="237"/>
      <c r="AW16" s="235"/>
      <c r="AX16" s="235"/>
      <c r="AY16" s="235"/>
      <c r="AZ16" s="235"/>
      <c r="BA16" s="235"/>
      <c r="BB16" s="235" t="s">
        <v>370</v>
      </c>
      <c r="BC16" s="926"/>
      <c r="BD16" s="926"/>
      <c r="BE16" s="926"/>
      <c r="BF16" s="926"/>
      <c r="BG16" s="926"/>
      <c r="BH16" s="926"/>
      <c r="BI16" s="926"/>
      <c r="BJ16" s="926"/>
      <c r="BK16" s="926"/>
      <c r="BL16" s="926"/>
      <c r="BM16" s="926"/>
      <c r="BN16" s="926"/>
      <c r="BO16" s="926"/>
      <c r="BP16" s="236"/>
      <c r="BQ16" s="176"/>
      <c r="BR16" s="176"/>
      <c r="BS16" s="176"/>
      <c r="BT16" s="176"/>
      <c r="BU16" s="176"/>
      <c r="BV16" s="176"/>
      <c r="BW16" s="176"/>
      <c r="BX16" s="176"/>
      <c r="BY16" s="176"/>
      <c r="BZ16" s="176"/>
      <c r="CA16" s="176"/>
      <c r="CB16" s="176"/>
      <c r="CC16" s="176"/>
      <c r="CD16" s="176"/>
      <c r="CE16" s="176"/>
      <c r="CF16" s="176"/>
      <c r="CG16" s="176"/>
      <c r="CH16" s="176"/>
      <c r="CI16" s="176"/>
      <c r="CJ16" s="176"/>
      <c r="CK16" s="176"/>
      <c r="CL16" s="176"/>
      <c r="CM16" s="176"/>
      <c r="CN16" s="176"/>
    </row>
    <row r="17" spans="2:92" s="171" customFormat="1" ht="19.149999999999999" customHeight="1">
      <c r="B17" s="922"/>
      <c r="C17" s="240" t="s">
        <v>433</v>
      </c>
      <c r="D17" s="205"/>
      <c r="E17" s="179"/>
      <c r="F17" s="179"/>
      <c r="G17" s="179" t="s">
        <v>434</v>
      </c>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76"/>
      <c r="AO17" s="182"/>
      <c r="AP17" s="176"/>
      <c r="AQ17" s="176"/>
      <c r="AR17" s="176"/>
      <c r="AS17" s="176"/>
      <c r="AT17" s="176"/>
      <c r="AU17" s="176"/>
      <c r="AV17" s="237"/>
      <c r="AW17" s="235"/>
      <c r="AX17" s="235"/>
      <c r="AY17" s="235"/>
      <c r="AZ17" s="235"/>
      <c r="BA17" s="235"/>
      <c r="BB17" s="235"/>
      <c r="BC17" s="926"/>
      <c r="BD17" s="926"/>
      <c r="BE17" s="926"/>
      <c r="BF17" s="926"/>
      <c r="BG17" s="926"/>
      <c r="BH17" s="926"/>
      <c r="BI17" s="926"/>
      <c r="BJ17" s="926"/>
      <c r="BK17" s="926"/>
      <c r="BL17" s="926"/>
      <c r="BM17" s="926"/>
      <c r="BN17" s="926"/>
      <c r="BO17" s="926"/>
      <c r="BP17" s="236"/>
      <c r="BQ17" s="176"/>
      <c r="BR17" s="176"/>
      <c r="BS17" s="176"/>
      <c r="BT17" s="176"/>
      <c r="BU17" s="176"/>
      <c r="BV17" s="176"/>
      <c r="BW17" s="176"/>
      <c r="BX17" s="176"/>
      <c r="BY17" s="176"/>
      <c r="BZ17" s="176"/>
      <c r="CA17" s="176"/>
      <c r="CB17" s="176"/>
      <c r="CC17" s="176"/>
      <c r="CD17" s="176"/>
      <c r="CE17" s="176"/>
      <c r="CF17" s="176"/>
      <c r="CG17" s="176"/>
      <c r="CH17" s="176"/>
      <c r="CI17" s="176"/>
      <c r="CJ17" s="176"/>
      <c r="CK17" s="176"/>
      <c r="CL17" s="176"/>
      <c r="CM17" s="176"/>
      <c r="CN17" s="176"/>
    </row>
    <row r="18" spans="2:92" s="171" customFormat="1" ht="19.149999999999999" customHeight="1">
      <c r="B18" s="922"/>
      <c r="C18" s="206"/>
      <c r="D18" s="206"/>
      <c r="E18" s="191"/>
      <c r="F18" s="191"/>
      <c r="G18" s="191" t="s">
        <v>372</v>
      </c>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82"/>
      <c r="AP18" s="176"/>
      <c r="AQ18" s="176"/>
      <c r="AR18" s="176"/>
      <c r="AS18" s="176"/>
      <c r="AT18" s="176"/>
      <c r="AU18" s="176"/>
      <c r="AV18" s="237"/>
      <c r="AW18" s="235"/>
      <c r="AX18" s="235"/>
      <c r="AY18" s="235"/>
      <c r="AZ18" s="235"/>
      <c r="BA18" s="235"/>
      <c r="BB18" s="235"/>
      <c r="BC18" s="926"/>
      <c r="BD18" s="926"/>
      <c r="BE18" s="926"/>
      <c r="BF18" s="926"/>
      <c r="BG18" s="926"/>
      <c r="BH18" s="926"/>
      <c r="BI18" s="926"/>
      <c r="BJ18" s="926"/>
      <c r="BK18" s="926"/>
      <c r="BL18" s="926"/>
      <c r="BM18" s="926"/>
      <c r="BN18" s="926"/>
      <c r="BO18" s="926"/>
      <c r="BP18" s="236"/>
      <c r="BQ18" s="176"/>
      <c r="BR18" s="176"/>
      <c r="BS18" s="176"/>
      <c r="BT18" s="176"/>
      <c r="BU18" s="176"/>
      <c r="BV18" s="176"/>
      <c r="BW18" s="176"/>
      <c r="BX18" s="176"/>
      <c r="BY18" s="176"/>
      <c r="BZ18" s="176"/>
      <c r="CA18" s="176"/>
      <c r="CB18" s="176"/>
      <c r="CC18" s="176"/>
      <c r="CD18" s="176"/>
      <c r="CE18" s="176"/>
      <c r="CF18" s="176"/>
      <c r="CG18" s="176"/>
      <c r="CH18" s="176"/>
      <c r="CI18" s="176"/>
      <c r="CJ18" s="176"/>
      <c r="CK18" s="176"/>
      <c r="CL18" s="176"/>
      <c r="CM18" s="176"/>
      <c r="CN18" s="176"/>
    </row>
    <row r="19" spans="2:92" s="171" customFormat="1" ht="19.149999999999999" customHeight="1">
      <c r="B19" s="922"/>
      <c r="C19" s="190"/>
      <c r="D19" s="190"/>
      <c r="E19" s="191"/>
      <c r="F19" s="191"/>
      <c r="G19" s="191" t="s">
        <v>435</v>
      </c>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82"/>
      <c r="AP19" s="176"/>
      <c r="AQ19" s="176"/>
      <c r="AR19" s="176"/>
      <c r="AS19" s="176"/>
      <c r="AT19" s="176"/>
      <c r="AU19" s="176"/>
      <c r="AV19" s="237"/>
      <c r="AW19" s="235"/>
      <c r="AX19" s="235"/>
      <c r="AY19" s="235"/>
      <c r="AZ19" s="235"/>
      <c r="BA19" s="235"/>
      <c r="BB19" s="235"/>
      <c r="BC19" s="926"/>
      <c r="BD19" s="926"/>
      <c r="BE19" s="926"/>
      <c r="BF19" s="926"/>
      <c r="BG19" s="926"/>
      <c r="BH19" s="926"/>
      <c r="BI19" s="926"/>
      <c r="BJ19" s="926"/>
      <c r="BK19" s="926"/>
      <c r="BL19" s="926"/>
      <c r="BM19" s="926"/>
      <c r="BN19" s="926"/>
      <c r="BO19" s="926"/>
      <c r="BP19" s="236"/>
      <c r="BQ19" s="176"/>
      <c r="BR19" s="176"/>
      <c r="BS19" s="176"/>
      <c r="BT19" s="176"/>
      <c r="BU19" s="176"/>
      <c r="BV19" s="176"/>
      <c r="BW19" s="176"/>
      <c r="BX19" s="176"/>
      <c r="BY19" s="176"/>
      <c r="BZ19" s="176"/>
      <c r="CA19" s="176"/>
      <c r="CB19" s="176"/>
      <c r="CC19" s="176"/>
      <c r="CD19" s="176"/>
      <c r="CE19" s="176"/>
      <c r="CF19" s="176"/>
      <c r="CG19" s="176"/>
      <c r="CH19" s="176"/>
      <c r="CI19" s="176"/>
      <c r="CJ19" s="176"/>
      <c r="CK19" s="176"/>
      <c r="CL19" s="176"/>
      <c r="CM19" s="176"/>
      <c r="CN19" s="176"/>
    </row>
    <row r="20" spans="2:92" s="171" customFormat="1" ht="19.149999999999999" customHeight="1">
      <c r="B20" s="922"/>
      <c r="C20" s="190"/>
      <c r="D20" s="190"/>
      <c r="E20" s="191"/>
      <c r="F20" s="191"/>
      <c r="G20" s="191" t="s">
        <v>373</v>
      </c>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912" t="s">
        <v>457</v>
      </c>
      <c r="AF20" s="913"/>
      <c r="AG20" s="913"/>
      <c r="AH20" s="913"/>
      <c r="AI20" s="913"/>
      <c r="AJ20" s="913"/>
      <c r="AK20" s="913"/>
      <c r="AL20" s="913"/>
      <c r="AM20" s="913"/>
      <c r="AN20" s="913"/>
      <c r="AO20" s="913"/>
      <c r="AP20" s="913"/>
      <c r="AQ20" s="913"/>
      <c r="AR20" s="913"/>
      <c r="AS20" s="913"/>
      <c r="AT20" s="913"/>
      <c r="AU20" s="914"/>
      <c r="AV20" s="237"/>
      <c r="AW20" s="235" t="s">
        <v>413</v>
      </c>
      <c r="AX20" s="235"/>
      <c r="AY20" s="235"/>
      <c r="AZ20" s="235"/>
      <c r="BA20" s="235"/>
      <c r="BB20" s="235"/>
      <c r="BC20" s="926" t="s">
        <v>423</v>
      </c>
      <c r="BD20" s="928"/>
      <c r="BE20" s="928"/>
      <c r="BF20" s="928"/>
      <c r="BG20" s="928"/>
      <c r="BH20" s="928"/>
      <c r="BI20" s="928"/>
      <c r="BJ20" s="928"/>
      <c r="BK20" s="928"/>
      <c r="BL20" s="928"/>
      <c r="BM20" s="928"/>
      <c r="BN20" s="928"/>
      <c r="BO20" s="928"/>
      <c r="BP20" s="239"/>
      <c r="BQ20" s="176"/>
      <c r="BR20" s="176"/>
      <c r="BS20" s="176"/>
      <c r="BT20" s="176"/>
      <c r="BU20" s="176"/>
      <c r="BV20" s="176"/>
      <c r="BW20" s="176"/>
      <c r="BX20" s="176"/>
      <c r="BY20" s="176"/>
      <c r="BZ20" s="176"/>
      <c r="CA20" s="176"/>
      <c r="CB20" s="176"/>
      <c r="CC20" s="176"/>
      <c r="CD20" s="176"/>
      <c r="CE20" s="176"/>
      <c r="CF20" s="176"/>
      <c r="CG20" s="176"/>
      <c r="CH20" s="176"/>
      <c r="CI20" s="176"/>
      <c r="CJ20" s="176"/>
      <c r="CK20" s="176"/>
      <c r="CL20" s="176"/>
      <c r="CM20" s="176"/>
      <c r="CN20" s="176"/>
    </row>
    <row r="21" spans="2:92" s="171" customFormat="1" ht="6" customHeight="1">
      <c r="B21" s="922"/>
      <c r="C21" s="186"/>
      <c r="D21" s="186"/>
      <c r="E21" s="187"/>
      <c r="F21" s="187"/>
      <c r="G21" s="187"/>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281"/>
      <c r="AF21" s="283"/>
      <c r="AG21" s="283"/>
      <c r="AH21" s="283"/>
      <c r="AI21" s="283"/>
      <c r="AJ21" s="283"/>
      <c r="AK21" s="283"/>
      <c r="AL21" s="283"/>
      <c r="AM21" s="283"/>
      <c r="AN21" s="283"/>
      <c r="AO21" s="283"/>
      <c r="AP21" s="283"/>
      <c r="AQ21" s="283"/>
      <c r="AR21" s="283"/>
      <c r="AS21" s="283"/>
      <c r="AT21" s="283"/>
      <c r="AU21" s="176"/>
      <c r="AV21" s="237"/>
      <c r="AW21" s="235"/>
      <c r="AX21" s="235"/>
      <c r="AY21" s="235"/>
      <c r="AZ21" s="235"/>
      <c r="BA21" s="235"/>
      <c r="BB21" s="235"/>
      <c r="BC21" s="928"/>
      <c r="BD21" s="928"/>
      <c r="BE21" s="928"/>
      <c r="BF21" s="928"/>
      <c r="BG21" s="928"/>
      <c r="BH21" s="928"/>
      <c r="BI21" s="928"/>
      <c r="BJ21" s="928"/>
      <c r="BK21" s="928"/>
      <c r="BL21" s="928"/>
      <c r="BM21" s="928"/>
      <c r="BN21" s="928"/>
      <c r="BO21" s="928"/>
      <c r="BP21" s="239"/>
      <c r="BQ21" s="176"/>
      <c r="BR21" s="176"/>
      <c r="BS21" s="176"/>
      <c r="BT21" s="176"/>
      <c r="BU21" s="176"/>
      <c r="BV21" s="176"/>
      <c r="BW21" s="176"/>
      <c r="BX21" s="176"/>
      <c r="BY21" s="176"/>
      <c r="BZ21" s="176"/>
      <c r="CA21" s="176"/>
      <c r="CB21" s="176"/>
      <c r="CC21" s="176"/>
      <c r="CD21" s="176"/>
      <c r="CE21" s="176"/>
      <c r="CF21" s="176"/>
      <c r="CG21" s="176"/>
      <c r="CH21" s="176"/>
      <c r="CI21" s="176"/>
      <c r="CJ21" s="176"/>
      <c r="CK21" s="176"/>
      <c r="CL21" s="176"/>
      <c r="CM21" s="176"/>
      <c r="CN21" s="176"/>
    </row>
    <row r="22" spans="2:92" s="171" customFormat="1" ht="19.149999999999999" customHeight="1">
      <c r="B22" s="922"/>
      <c r="C22" s="241" t="s">
        <v>438</v>
      </c>
      <c r="D22" s="206"/>
      <c r="E22" s="191"/>
      <c r="F22" s="191"/>
      <c r="G22" s="191" t="s">
        <v>447</v>
      </c>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285"/>
      <c r="AF22" s="286"/>
      <c r="AG22" s="286"/>
      <c r="AH22" s="286"/>
      <c r="AI22" s="286"/>
      <c r="AJ22" s="286"/>
      <c r="AK22" s="286"/>
      <c r="AL22" s="286"/>
      <c r="AM22" s="286"/>
      <c r="AN22" s="286"/>
      <c r="AO22" s="286"/>
      <c r="AP22" s="286"/>
      <c r="AQ22" s="286"/>
      <c r="AR22" s="286"/>
      <c r="AS22" s="286"/>
      <c r="AT22" s="286"/>
      <c r="AU22" s="287"/>
      <c r="AV22" s="237"/>
      <c r="AW22" s="235"/>
      <c r="AX22" s="235"/>
      <c r="AY22" s="235"/>
      <c r="AZ22" s="235"/>
      <c r="BA22" s="235"/>
      <c r="BB22" s="235"/>
      <c r="BC22" s="928"/>
      <c r="BD22" s="928"/>
      <c r="BE22" s="928"/>
      <c r="BF22" s="928"/>
      <c r="BG22" s="928"/>
      <c r="BH22" s="928"/>
      <c r="BI22" s="928"/>
      <c r="BJ22" s="928"/>
      <c r="BK22" s="928"/>
      <c r="BL22" s="928"/>
      <c r="BM22" s="928"/>
      <c r="BN22" s="928"/>
      <c r="BO22" s="928"/>
      <c r="BP22" s="239"/>
    </row>
    <row r="23" spans="2:92" s="171" customFormat="1" ht="6" customHeight="1">
      <c r="B23" s="922"/>
      <c r="C23" s="206"/>
      <c r="D23" s="206"/>
      <c r="E23" s="191"/>
      <c r="F23" s="191"/>
      <c r="G23" s="191" t="s">
        <v>363</v>
      </c>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282"/>
      <c r="AF23" s="284"/>
      <c r="AG23" s="284"/>
      <c r="AH23" s="284"/>
      <c r="AI23" s="284"/>
      <c r="AJ23" s="284"/>
      <c r="AK23" s="284"/>
      <c r="AL23" s="284"/>
      <c r="AM23" s="284"/>
      <c r="AN23" s="284"/>
      <c r="AO23" s="284"/>
      <c r="AP23" s="284"/>
      <c r="AQ23" s="284"/>
      <c r="AR23" s="284"/>
      <c r="AS23" s="284"/>
      <c r="AT23" s="284"/>
      <c r="AU23" s="280"/>
      <c r="AV23" s="237"/>
      <c r="AW23" s="235"/>
      <c r="AX23" s="235"/>
      <c r="AY23" s="235"/>
      <c r="AZ23" s="235"/>
      <c r="BA23" s="235"/>
      <c r="BB23" s="235"/>
      <c r="BC23" s="928"/>
      <c r="BD23" s="928"/>
      <c r="BE23" s="928"/>
      <c r="BF23" s="928"/>
      <c r="BG23" s="928"/>
      <c r="BH23" s="928"/>
      <c r="BI23" s="928"/>
      <c r="BJ23" s="928"/>
      <c r="BK23" s="928"/>
      <c r="BL23" s="928"/>
      <c r="BM23" s="928"/>
      <c r="BN23" s="928"/>
      <c r="BO23" s="928"/>
      <c r="BP23" s="239"/>
    </row>
    <row r="24" spans="2:92" s="171" customFormat="1" ht="19.149999999999999" customHeight="1">
      <c r="B24" s="922"/>
      <c r="C24" s="240" t="s">
        <v>439</v>
      </c>
      <c r="D24" s="275"/>
      <c r="E24" s="179"/>
      <c r="F24" s="179"/>
      <c r="G24" s="179" t="s">
        <v>449</v>
      </c>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c r="AO24" s="182"/>
      <c r="AP24" s="176"/>
      <c r="AQ24" s="176"/>
      <c r="AR24" s="176"/>
      <c r="AS24" s="176"/>
      <c r="AT24" s="176"/>
      <c r="AU24" s="176"/>
      <c r="AV24" s="237"/>
      <c r="AW24" s="235"/>
      <c r="AX24" s="235"/>
      <c r="AY24" s="235"/>
      <c r="AZ24" s="235"/>
      <c r="BA24" s="235"/>
      <c r="BB24" s="235"/>
      <c r="BC24" s="928"/>
      <c r="BD24" s="928"/>
      <c r="BE24" s="928"/>
      <c r="BF24" s="928"/>
      <c r="BG24" s="928"/>
      <c r="BH24" s="928"/>
      <c r="BI24" s="928"/>
      <c r="BJ24" s="928"/>
      <c r="BK24" s="928"/>
      <c r="BL24" s="928"/>
      <c r="BM24" s="928"/>
      <c r="BN24" s="928"/>
      <c r="BO24" s="928"/>
      <c r="BP24" s="239"/>
    </row>
    <row r="25" spans="2:92" s="171" customFormat="1" ht="6" customHeight="1">
      <c r="B25" s="922"/>
      <c r="C25" s="185"/>
      <c r="D25" s="186"/>
      <c r="E25" s="187"/>
      <c r="F25" s="187"/>
      <c r="G25" s="187"/>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3"/>
      <c r="AP25" s="174"/>
      <c r="AQ25" s="174"/>
      <c r="AR25" s="174"/>
      <c r="AS25" s="174"/>
      <c r="AT25" s="174"/>
      <c r="AU25" s="174"/>
      <c r="AV25" s="237"/>
      <c r="AW25" s="235"/>
      <c r="AX25" s="235"/>
      <c r="AY25" s="235"/>
      <c r="AZ25" s="235"/>
      <c r="BA25" s="235"/>
      <c r="BB25" s="235"/>
      <c r="BC25" s="928"/>
      <c r="BD25" s="928"/>
      <c r="BE25" s="928"/>
      <c r="BF25" s="928"/>
      <c r="BG25" s="928"/>
      <c r="BH25" s="928"/>
      <c r="BI25" s="928"/>
      <c r="BJ25" s="928"/>
      <c r="BK25" s="928"/>
      <c r="BL25" s="928"/>
      <c r="BM25" s="928"/>
      <c r="BN25" s="928"/>
      <c r="BO25" s="928"/>
      <c r="BP25" s="239"/>
    </row>
    <row r="26" spans="2:92" s="171" customFormat="1" ht="19.149999999999999" customHeight="1">
      <c r="B26" s="922"/>
      <c r="C26" s="276" t="s">
        <v>443</v>
      </c>
      <c r="D26" s="206"/>
      <c r="E26" s="191"/>
      <c r="F26" s="191"/>
      <c r="G26" s="191" t="s">
        <v>374</v>
      </c>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176"/>
      <c r="AO26" s="182"/>
      <c r="AP26" s="176"/>
      <c r="AQ26" s="176"/>
      <c r="AR26" s="176"/>
      <c r="AS26" s="176"/>
      <c r="AT26" s="176"/>
      <c r="AU26" s="181"/>
      <c r="AV26" s="243"/>
      <c r="AW26" s="244" t="s">
        <v>422</v>
      </c>
      <c r="AX26" s="244"/>
      <c r="AY26" s="244"/>
      <c r="AZ26" s="244"/>
      <c r="BA26" s="244"/>
      <c r="BB26" s="244"/>
      <c r="BC26" s="931" t="s">
        <v>424</v>
      </c>
      <c r="BD26" s="891"/>
      <c r="BE26" s="891"/>
      <c r="BF26" s="891"/>
      <c r="BG26" s="891"/>
      <c r="BH26" s="891"/>
      <c r="BI26" s="891"/>
      <c r="BJ26" s="891"/>
      <c r="BK26" s="891"/>
      <c r="BL26" s="891"/>
      <c r="BM26" s="891"/>
      <c r="BN26" s="891"/>
      <c r="BO26" s="891"/>
      <c r="BP26" s="245"/>
    </row>
    <row r="27" spans="2:92" s="171" customFormat="1" ht="6" customHeight="1">
      <c r="B27" s="922"/>
      <c r="C27" s="206"/>
      <c r="D27" s="206"/>
      <c r="E27" s="191"/>
      <c r="F27" s="191"/>
      <c r="G27" s="191"/>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N27" s="176"/>
      <c r="AO27" s="173"/>
      <c r="AP27" s="174"/>
      <c r="AQ27" s="174"/>
      <c r="AR27" s="174"/>
      <c r="AS27" s="174"/>
      <c r="AT27" s="174"/>
      <c r="AU27" s="174"/>
      <c r="AV27" s="243"/>
      <c r="AW27" s="244"/>
      <c r="AX27" s="244"/>
      <c r="AY27" s="244"/>
      <c r="AZ27" s="244"/>
      <c r="BA27" s="244"/>
      <c r="BB27" s="244"/>
      <c r="BC27" s="891"/>
      <c r="BD27" s="891"/>
      <c r="BE27" s="891"/>
      <c r="BF27" s="891"/>
      <c r="BG27" s="891"/>
      <c r="BH27" s="891"/>
      <c r="BI27" s="891"/>
      <c r="BJ27" s="891"/>
      <c r="BK27" s="891"/>
      <c r="BL27" s="891"/>
      <c r="BM27" s="891"/>
      <c r="BN27" s="891"/>
      <c r="BO27" s="891"/>
      <c r="BP27" s="245"/>
    </row>
    <row r="28" spans="2:92" s="171" customFormat="1" ht="19.149999999999999" customHeight="1" thickBot="1">
      <c r="B28" s="922"/>
      <c r="C28" s="240" t="s">
        <v>441</v>
      </c>
      <c r="D28" s="205"/>
      <c r="E28" s="179"/>
      <c r="F28" s="179"/>
      <c r="G28" s="179" t="s">
        <v>375</v>
      </c>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2"/>
      <c r="AP28" s="176"/>
      <c r="AQ28" s="176"/>
      <c r="AR28" s="176"/>
      <c r="AS28" s="176"/>
      <c r="AT28" s="176"/>
      <c r="AU28" s="176"/>
      <c r="AV28" s="246"/>
      <c r="AW28" s="247"/>
      <c r="AX28" s="247"/>
      <c r="AY28" s="247"/>
      <c r="AZ28" s="247"/>
      <c r="BA28" s="247"/>
      <c r="BB28" s="247"/>
      <c r="BC28" s="932"/>
      <c r="BD28" s="932"/>
      <c r="BE28" s="932"/>
      <c r="BF28" s="932"/>
      <c r="BG28" s="932"/>
      <c r="BH28" s="932"/>
      <c r="BI28" s="932"/>
      <c r="BJ28" s="932"/>
      <c r="BK28" s="932"/>
      <c r="BL28" s="932"/>
      <c r="BM28" s="932"/>
      <c r="BN28" s="932"/>
      <c r="BO28" s="932"/>
      <c r="BP28" s="248"/>
    </row>
    <row r="29" spans="2:92" s="171" customFormat="1" ht="6" customHeight="1">
      <c r="B29" s="922"/>
      <c r="C29" s="209"/>
      <c r="D29" s="209"/>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3"/>
      <c r="AP29" s="174"/>
      <c r="AQ29" s="174"/>
      <c r="AR29" s="174"/>
      <c r="AS29" s="174"/>
      <c r="AT29" s="174"/>
      <c r="AU29" s="174"/>
      <c r="AV29" s="174"/>
      <c r="AW29" s="174"/>
      <c r="AX29" s="174"/>
      <c r="AY29" s="174"/>
      <c r="AZ29" s="174"/>
      <c r="BA29" s="174"/>
      <c r="BB29" s="174"/>
      <c r="BC29" s="188"/>
      <c r="BE29" s="208"/>
      <c r="BF29" s="208"/>
      <c r="BG29" s="208"/>
      <c r="BH29" s="208"/>
      <c r="BI29" s="208"/>
      <c r="BJ29" s="208"/>
      <c r="BK29" s="208"/>
      <c r="BL29" s="208"/>
      <c r="BM29" s="208"/>
      <c r="BN29" s="208"/>
      <c r="BO29" s="208"/>
      <c r="BP29" s="208"/>
    </row>
    <row r="30" spans="2:92" s="171" customFormat="1" ht="19.149999999999999" customHeight="1">
      <c r="B30" s="922"/>
      <c r="C30" s="241" t="s">
        <v>452</v>
      </c>
      <c r="D30" s="190"/>
      <c r="E30" s="191"/>
      <c r="F30" s="191"/>
      <c r="G30" s="191" t="s">
        <v>448</v>
      </c>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82"/>
      <c r="AP30" s="176"/>
      <c r="AQ30" s="176"/>
      <c r="AR30" s="176"/>
      <c r="AS30" s="176"/>
      <c r="AT30" s="176"/>
      <c r="AU30" s="176"/>
      <c r="AV30" s="176"/>
      <c r="AW30" s="176"/>
      <c r="AX30" s="176"/>
      <c r="AY30" s="176"/>
      <c r="AZ30" s="176"/>
      <c r="BA30" s="176"/>
      <c r="BC30" s="183"/>
      <c r="BE30" s="927" t="s">
        <v>416</v>
      </c>
      <c r="BF30" s="927"/>
      <c r="BG30" s="927"/>
      <c r="BH30" s="927"/>
      <c r="BI30" s="927"/>
      <c r="BJ30" s="927"/>
      <c r="BK30" s="927"/>
      <c r="BL30" s="927"/>
      <c r="BM30" s="927"/>
      <c r="BN30" s="927"/>
      <c r="BO30" s="927"/>
      <c r="BP30" s="927"/>
    </row>
    <row r="31" spans="2:92" s="171" customFormat="1" ht="6" customHeight="1">
      <c r="B31" s="923"/>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88"/>
      <c r="AO31" s="210"/>
      <c r="AP31" s="174"/>
      <c r="AQ31" s="174"/>
      <c r="AR31" s="174"/>
      <c r="AS31" s="174"/>
      <c r="AT31" s="188"/>
      <c r="AU31" s="207"/>
      <c r="AV31" s="174"/>
      <c r="AW31" s="174"/>
      <c r="AX31" s="174"/>
      <c r="AY31" s="174"/>
      <c r="AZ31" s="174"/>
      <c r="BA31" s="174"/>
      <c r="BB31" s="174"/>
      <c r="BC31" s="188"/>
      <c r="BE31" s="927"/>
      <c r="BF31" s="927"/>
      <c r="BG31" s="927"/>
      <c r="BH31" s="927"/>
      <c r="BI31" s="927"/>
      <c r="BJ31" s="927"/>
      <c r="BK31" s="927"/>
      <c r="BL31" s="927"/>
      <c r="BM31" s="927"/>
      <c r="BN31" s="927"/>
      <c r="BO31" s="927"/>
      <c r="BP31" s="927"/>
    </row>
    <row r="32" spans="2:92" s="211" customFormat="1" ht="13.7" customHeight="1">
      <c r="BE32" s="927"/>
      <c r="BF32" s="927"/>
      <c r="BG32" s="927"/>
      <c r="BH32" s="927"/>
      <c r="BI32" s="927"/>
      <c r="BJ32" s="927"/>
      <c r="BK32" s="927"/>
      <c r="BL32" s="927"/>
      <c r="BM32" s="927"/>
      <c r="BN32" s="927"/>
      <c r="BO32" s="927"/>
      <c r="BP32" s="927"/>
    </row>
    <row r="33" spans="2:68" s="171" customFormat="1" ht="21.75" customHeight="1">
      <c r="B33" s="212"/>
      <c r="C33" s="213"/>
      <c r="D33" s="213"/>
      <c r="E33" s="213"/>
      <c r="F33" s="213"/>
      <c r="G33" s="213"/>
      <c r="H33" s="213"/>
      <c r="I33" s="213"/>
      <c r="J33" s="213"/>
      <c r="K33" s="940" t="s">
        <v>440</v>
      </c>
      <c r="L33" s="217" t="s">
        <v>376</v>
      </c>
      <c r="M33" s="507"/>
      <c r="N33" s="507"/>
      <c r="O33" s="507"/>
      <c r="P33" s="507"/>
      <c r="Q33" s="507"/>
      <c r="R33" s="507"/>
      <c r="S33" s="507"/>
      <c r="T33" s="507"/>
      <c r="U33" s="507"/>
      <c r="V33" s="507"/>
      <c r="W33" s="507"/>
      <c r="X33" s="507"/>
      <c r="Y33" s="507"/>
      <c r="Z33" s="507"/>
      <c r="AA33" s="507"/>
      <c r="AB33" s="507"/>
      <c r="AC33" s="507"/>
      <c r="AD33" s="507"/>
      <c r="AE33" s="507"/>
      <c r="AF33" s="507"/>
      <c r="AG33" s="507"/>
      <c r="AH33" s="507"/>
      <c r="AI33" s="507"/>
      <c r="AJ33" s="507"/>
      <c r="AK33" s="507"/>
      <c r="AL33" s="507"/>
      <c r="AM33" s="507"/>
      <c r="AN33" s="507"/>
      <c r="AO33" s="507"/>
      <c r="AP33" s="507"/>
      <c r="AQ33" s="507"/>
      <c r="AR33" s="507"/>
      <c r="AS33" s="507"/>
      <c r="AT33" s="507"/>
      <c r="AU33" s="507"/>
      <c r="AV33" s="507"/>
      <c r="AW33" s="507"/>
      <c r="AX33" s="507"/>
      <c r="AY33" s="507"/>
      <c r="AZ33" s="507"/>
      <c r="BA33" s="507"/>
      <c r="BB33" s="507"/>
      <c r="BC33" s="507"/>
      <c r="BD33" s="507"/>
      <c r="BE33" s="507"/>
      <c r="BF33" s="507"/>
      <c r="BG33" s="507"/>
      <c r="BH33" s="507"/>
      <c r="BI33" s="507"/>
      <c r="BJ33" s="507"/>
      <c r="BK33" s="507"/>
      <c r="BL33" s="507"/>
      <c r="BM33" s="507"/>
      <c r="BN33" s="507"/>
      <c r="BO33" s="507"/>
      <c r="BP33" s="508"/>
    </row>
    <row r="34" spans="2:68" s="218" customFormat="1" ht="18.75" customHeight="1">
      <c r="B34" s="937" t="s">
        <v>425</v>
      </c>
      <c r="C34" s="937" t="s">
        <v>426</v>
      </c>
      <c r="D34" s="942" t="s">
        <v>445</v>
      </c>
      <c r="E34" s="943"/>
      <c r="F34" s="937" t="s">
        <v>428</v>
      </c>
      <c r="G34" s="948" t="s">
        <v>446</v>
      </c>
      <c r="H34" s="951" t="s">
        <v>430</v>
      </c>
      <c r="I34" s="934" t="s">
        <v>436</v>
      </c>
      <c r="J34" s="937" t="s">
        <v>437</v>
      </c>
      <c r="K34" s="941"/>
      <c r="L34" s="219" t="s">
        <v>377</v>
      </c>
      <c r="M34" s="509"/>
      <c r="N34" s="509"/>
      <c r="O34" s="509"/>
      <c r="P34" s="509"/>
      <c r="Q34" s="509"/>
      <c r="R34" s="509"/>
      <c r="S34" s="509"/>
      <c r="T34" s="509"/>
      <c r="U34" s="509"/>
      <c r="V34" s="509"/>
      <c r="W34" s="509"/>
      <c r="X34" s="509"/>
      <c r="Y34" s="509"/>
      <c r="Z34" s="509"/>
      <c r="AA34" s="509"/>
      <c r="AB34" s="509"/>
      <c r="AC34" s="509"/>
      <c r="AD34" s="509"/>
      <c r="AE34" s="509"/>
      <c r="AF34" s="509"/>
      <c r="AG34" s="509"/>
      <c r="AH34" s="509"/>
      <c r="AI34" s="509"/>
      <c r="AJ34" s="509"/>
      <c r="AK34" s="509"/>
      <c r="AL34" s="509"/>
      <c r="AM34" s="509"/>
      <c r="AN34" s="509"/>
      <c r="AO34" s="509"/>
      <c r="AP34" s="509"/>
      <c r="AQ34" s="509"/>
      <c r="AR34" s="509"/>
      <c r="AS34" s="509"/>
      <c r="AT34" s="509"/>
      <c r="AU34" s="509"/>
      <c r="AV34" s="509"/>
      <c r="AW34" s="509"/>
      <c r="AX34" s="509"/>
      <c r="AY34" s="509"/>
      <c r="AZ34" s="509"/>
      <c r="BA34" s="509"/>
      <c r="BB34" s="509"/>
      <c r="BC34" s="509"/>
      <c r="BD34" s="509"/>
      <c r="BE34" s="509"/>
      <c r="BF34" s="509"/>
      <c r="BG34" s="509"/>
      <c r="BH34" s="509"/>
      <c r="BI34" s="509"/>
      <c r="BJ34" s="509"/>
      <c r="BK34" s="509"/>
      <c r="BL34" s="509"/>
      <c r="BM34" s="509"/>
      <c r="BN34" s="509"/>
      <c r="BO34" s="509"/>
      <c r="BP34" s="509"/>
    </row>
    <row r="35" spans="2:68" s="218" customFormat="1" ht="36" customHeight="1">
      <c r="B35" s="938"/>
      <c r="C35" s="938"/>
      <c r="D35" s="944"/>
      <c r="E35" s="945"/>
      <c r="F35" s="938"/>
      <c r="G35" s="949"/>
      <c r="H35" s="935"/>
      <c r="I35" s="935"/>
      <c r="J35" s="938"/>
      <c r="K35" s="942" t="s">
        <v>442</v>
      </c>
      <c r="L35" s="952"/>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c r="AZ35" s="269"/>
      <c r="BA35" s="269"/>
      <c r="BB35" s="269"/>
      <c r="BC35" s="269"/>
      <c r="BD35" s="269"/>
      <c r="BE35" s="269"/>
      <c r="BF35" s="269"/>
      <c r="BG35" s="269"/>
      <c r="BH35" s="269"/>
      <c r="BI35" s="269"/>
      <c r="BJ35" s="269"/>
      <c r="BK35" s="269"/>
      <c r="BL35" s="269"/>
      <c r="BM35" s="269"/>
      <c r="BN35" s="269"/>
      <c r="BO35" s="269"/>
      <c r="BP35" s="269"/>
    </row>
    <row r="36" spans="2:68" s="218" customFormat="1" ht="19.5" customHeight="1">
      <c r="B36" s="939"/>
      <c r="C36" s="939"/>
      <c r="D36" s="946"/>
      <c r="E36" s="947"/>
      <c r="F36" s="939"/>
      <c r="G36" s="950"/>
      <c r="H36" s="936"/>
      <c r="I36" s="936"/>
      <c r="J36" s="939"/>
      <c r="K36" s="953"/>
      <c r="L36" s="954"/>
      <c r="M36" s="215" t="s">
        <v>454</v>
      </c>
      <c r="N36" s="216"/>
      <c r="O36" s="216"/>
      <c r="P36" s="216"/>
      <c r="Q36" s="216"/>
      <c r="R36" s="216"/>
      <c r="S36" s="213"/>
      <c r="T36" s="215"/>
      <c r="U36" s="216"/>
      <c r="V36" s="216"/>
      <c r="W36" s="216"/>
      <c r="X36" s="216"/>
      <c r="Y36" s="216"/>
      <c r="Z36" s="216"/>
      <c r="AA36" s="216"/>
      <c r="AB36" s="216"/>
      <c r="AC36" s="216"/>
      <c r="AD36" s="216"/>
      <c r="AE36" s="216"/>
      <c r="AF36" s="216"/>
      <c r="AG36" s="216"/>
      <c r="AH36" s="216"/>
      <c r="AI36" s="216"/>
      <c r="AJ36" s="216"/>
      <c r="AK36" s="216"/>
      <c r="AL36" s="216"/>
      <c r="AM36" s="216"/>
      <c r="AN36" s="216"/>
      <c r="AO36" s="216"/>
      <c r="AP36" s="216"/>
      <c r="AQ36" s="216"/>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4"/>
    </row>
    <row r="37" spans="2:68" s="211" customFormat="1" ht="18.75" customHeight="1">
      <c r="B37" s="220">
        <v>1</v>
      </c>
      <c r="C37" s="249"/>
      <c r="D37" s="255"/>
      <c r="E37" s="256"/>
      <c r="F37" s="257"/>
      <c r="G37" s="278"/>
      <c r="H37" s="263"/>
      <c r="I37" s="266"/>
      <c r="J37" s="272" t="str">
        <f t="shared" ref="J37:J69" si="0">IF(SUM(M37:BP37)=0,"",SUM(M37:BP37))</f>
        <v/>
      </c>
      <c r="K37" s="915" t="str">
        <f>IF(OR(I37="",J37=""),"",I37/J37)</f>
        <v/>
      </c>
      <c r="L37" s="916"/>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0"/>
    </row>
    <row r="38" spans="2:68" s="211" customFormat="1" ht="18.75" customHeight="1">
      <c r="B38" s="221">
        <v>2</v>
      </c>
      <c r="C38" s="250"/>
      <c r="D38" s="258"/>
      <c r="E38" s="259"/>
      <c r="F38" s="257"/>
      <c r="G38" s="278"/>
      <c r="H38" s="264"/>
      <c r="I38" s="267"/>
      <c r="J38" s="273" t="str">
        <f t="shared" si="0"/>
        <v/>
      </c>
      <c r="K38" s="917" t="str">
        <f t="shared" ref="K38:K69" si="1">IF(OR(I38="",J38=""),"",I38/J38)</f>
        <v/>
      </c>
      <c r="L38" s="918"/>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0"/>
    </row>
    <row r="39" spans="2:68" s="211" customFormat="1" ht="18.75" customHeight="1">
      <c r="B39" s="222">
        <v>3</v>
      </c>
      <c r="C39" s="251"/>
      <c r="D39" s="258"/>
      <c r="E39" s="259"/>
      <c r="F39" s="257"/>
      <c r="G39" s="278"/>
      <c r="H39" s="264"/>
      <c r="I39" s="267"/>
      <c r="J39" s="273" t="str">
        <f t="shared" si="0"/>
        <v/>
      </c>
      <c r="K39" s="917" t="str">
        <f t="shared" si="1"/>
        <v/>
      </c>
      <c r="L39" s="918"/>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0"/>
    </row>
    <row r="40" spans="2:68" s="211" customFormat="1" ht="18.75" customHeight="1">
      <c r="B40" s="221">
        <v>4</v>
      </c>
      <c r="C40" s="251"/>
      <c r="D40" s="258"/>
      <c r="E40" s="259"/>
      <c r="F40" s="257"/>
      <c r="G40" s="278"/>
      <c r="H40" s="264"/>
      <c r="I40" s="267"/>
      <c r="J40" s="273" t="str">
        <f t="shared" si="0"/>
        <v/>
      </c>
      <c r="K40" s="917" t="str">
        <f t="shared" si="1"/>
        <v/>
      </c>
      <c r="L40" s="918"/>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0"/>
    </row>
    <row r="41" spans="2:68" s="211" customFormat="1" ht="18.75" customHeight="1">
      <c r="B41" s="222">
        <v>5</v>
      </c>
      <c r="C41" s="251"/>
      <c r="D41" s="258"/>
      <c r="E41" s="259"/>
      <c r="F41" s="257"/>
      <c r="G41" s="278"/>
      <c r="H41" s="264"/>
      <c r="I41" s="267"/>
      <c r="J41" s="273" t="str">
        <f t="shared" si="0"/>
        <v/>
      </c>
      <c r="K41" s="917" t="str">
        <f t="shared" si="1"/>
        <v/>
      </c>
      <c r="L41" s="918"/>
      <c r="M41" s="270"/>
      <c r="N41" s="270"/>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0"/>
      <c r="AP41" s="270"/>
      <c r="AQ41" s="270"/>
      <c r="AR41" s="270"/>
      <c r="AS41" s="270"/>
      <c r="AT41" s="270"/>
      <c r="AU41" s="270"/>
      <c r="AV41" s="270"/>
      <c r="AW41" s="270"/>
      <c r="AX41" s="270"/>
      <c r="AY41" s="270"/>
      <c r="AZ41" s="270"/>
      <c r="BA41" s="270"/>
      <c r="BB41" s="270"/>
      <c r="BC41" s="270"/>
      <c r="BD41" s="270"/>
      <c r="BE41" s="270"/>
      <c r="BF41" s="270"/>
      <c r="BG41" s="270"/>
      <c r="BH41" s="270"/>
      <c r="BI41" s="270"/>
      <c r="BJ41" s="270"/>
      <c r="BK41" s="270"/>
      <c r="BL41" s="270"/>
      <c r="BM41" s="270"/>
      <c r="BN41" s="270"/>
      <c r="BO41" s="270"/>
      <c r="BP41" s="270"/>
    </row>
    <row r="42" spans="2:68" s="211" customFormat="1" ht="18.75" customHeight="1">
      <c r="B42" s="221">
        <v>6</v>
      </c>
      <c r="C42" s="251"/>
      <c r="D42" s="258"/>
      <c r="E42" s="259"/>
      <c r="F42" s="257"/>
      <c r="G42" s="278"/>
      <c r="H42" s="264"/>
      <c r="I42" s="267"/>
      <c r="J42" s="273" t="str">
        <f t="shared" si="0"/>
        <v/>
      </c>
      <c r="K42" s="917" t="str">
        <f t="shared" si="1"/>
        <v/>
      </c>
      <c r="L42" s="918"/>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270"/>
      <c r="AL42" s="270"/>
      <c r="AM42" s="270"/>
      <c r="AN42" s="270"/>
      <c r="AO42" s="270"/>
      <c r="AP42" s="270"/>
      <c r="AQ42" s="270"/>
      <c r="AR42" s="270"/>
      <c r="AS42" s="270"/>
      <c r="AT42" s="270"/>
      <c r="AU42" s="270"/>
      <c r="AV42" s="270"/>
      <c r="AW42" s="270"/>
      <c r="AX42" s="270"/>
      <c r="AY42" s="270"/>
      <c r="AZ42" s="270"/>
      <c r="BA42" s="270"/>
      <c r="BB42" s="270"/>
      <c r="BC42" s="270"/>
      <c r="BD42" s="270"/>
      <c r="BE42" s="270"/>
      <c r="BF42" s="270"/>
      <c r="BG42" s="270"/>
      <c r="BH42" s="270"/>
      <c r="BI42" s="270"/>
      <c r="BJ42" s="270"/>
      <c r="BK42" s="270"/>
      <c r="BL42" s="270"/>
      <c r="BM42" s="270"/>
      <c r="BN42" s="270"/>
      <c r="BO42" s="270"/>
      <c r="BP42" s="270"/>
    </row>
    <row r="43" spans="2:68" s="211" customFormat="1" ht="18.75" customHeight="1">
      <c r="B43" s="222">
        <v>7</v>
      </c>
      <c r="C43" s="251"/>
      <c r="D43" s="258"/>
      <c r="E43" s="259"/>
      <c r="F43" s="257"/>
      <c r="G43" s="278"/>
      <c r="H43" s="264"/>
      <c r="I43" s="267"/>
      <c r="J43" s="273" t="str">
        <f t="shared" si="0"/>
        <v/>
      </c>
      <c r="K43" s="917" t="str">
        <f t="shared" si="1"/>
        <v/>
      </c>
      <c r="L43" s="918"/>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270"/>
      <c r="AL43" s="270"/>
      <c r="AM43" s="270"/>
      <c r="AN43" s="270"/>
      <c r="AO43" s="270"/>
      <c r="AP43" s="270"/>
      <c r="AQ43" s="270"/>
      <c r="AR43" s="270"/>
      <c r="AS43" s="270"/>
      <c r="AT43" s="270"/>
      <c r="AU43" s="270"/>
      <c r="AV43" s="270"/>
      <c r="AW43" s="270"/>
      <c r="AX43" s="270"/>
      <c r="AY43" s="270"/>
      <c r="AZ43" s="270"/>
      <c r="BA43" s="270"/>
      <c r="BB43" s="270"/>
      <c r="BC43" s="270"/>
      <c r="BD43" s="270"/>
      <c r="BE43" s="270"/>
      <c r="BF43" s="270"/>
      <c r="BG43" s="270"/>
      <c r="BH43" s="270"/>
      <c r="BI43" s="270"/>
      <c r="BJ43" s="270"/>
      <c r="BK43" s="270"/>
      <c r="BL43" s="270"/>
      <c r="BM43" s="270"/>
      <c r="BN43" s="270"/>
      <c r="BO43" s="270"/>
      <c r="BP43" s="270"/>
    </row>
    <row r="44" spans="2:68" s="211" customFormat="1" ht="18.75" customHeight="1">
      <c r="B44" s="221">
        <v>8</v>
      </c>
      <c r="C44" s="251"/>
      <c r="D44" s="258"/>
      <c r="E44" s="259"/>
      <c r="F44" s="257"/>
      <c r="G44" s="278"/>
      <c r="H44" s="264"/>
      <c r="I44" s="267"/>
      <c r="J44" s="273" t="str">
        <f t="shared" si="0"/>
        <v/>
      </c>
      <c r="K44" s="917" t="str">
        <f t="shared" si="1"/>
        <v/>
      </c>
      <c r="L44" s="918"/>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0"/>
      <c r="AO44" s="270"/>
      <c r="AP44" s="270"/>
      <c r="AQ44" s="270"/>
      <c r="AR44" s="270"/>
      <c r="AS44" s="270"/>
      <c r="AT44" s="270"/>
      <c r="AU44" s="270"/>
      <c r="AV44" s="270"/>
      <c r="AW44" s="270"/>
      <c r="AX44" s="270"/>
      <c r="AY44" s="270"/>
      <c r="AZ44" s="270"/>
      <c r="BA44" s="270"/>
      <c r="BB44" s="270"/>
      <c r="BC44" s="270"/>
      <c r="BD44" s="270"/>
      <c r="BE44" s="270"/>
      <c r="BF44" s="270"/>
      <c r="BG44" s="270"/>
      <c r="BH44" s="270"/>
      <c r="BI44" s="270"/>
      <c r="BJ44" s="270"/>
      <c r="BK44" s="270"/>
      <c r="BL44" s="270"/>
      <c r="BM44" s="270"/>
      <c r="BN44" s="270"/>
      <c r="BO44" s="270"/>
      <c r="BP44" s="270"/>
    </row>
    <row r="45" spans="2:68" s="211" customFormat="1" ht="18.75" customHeight="1">
      <c r="B45" s="222">
        <v>9</v>
      </c>
      <c r="C45" s="251"/>
      <c r="D45" s="258"/>
      <c r="E45" s="259"/>
      <c r="F45" s="257"/>
      <c r="G45" s="278"/>
      <c r="H45" s="264"/>
      <c r="I45" s="267"/>
      <c r="J45" s="273" t="str">
        <f t="shared" si="0"/>
        <v/>
      </c>
      <c r="K45" s="917" t="str">
        <f t="shared" si="1"/>
        <v/>
      </c>
      <c r="L45" s="918"/>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270"/>
      <c r="AL45" s="270"/>
      <c r="AM45" s="270"/>
      <c r="AN45" s="270"/>
      <c r="AO45" s="270"/>
      <c r="AP45" s="270"/>
      <c r="AQ45" s="270"/>
      <c r="AR45" s="270"/>
      <c r="AS45" s="270"/>
      <c r="AT45" s="270"/>
      <c r="AU45" s="270"/>
      <c r="AV45" s="270"/>
      <c r="AW45" s="270"/>
      <c r="AX45" s="270"/>
      <c r="AY45" s="270"/>
      <c r="AZ45" s="270"/>
      <c r="BA45" s="270"/>
      <c r="BB45" s="270"/>
      <c r="BC45" s="270"/>
      <c r="BD45" s="270"/>
      <c r="BE45" s="270"/>
      <c r="BF45" s="270"/>
      <c r="BG45" s="270"/>
      <c r="BH45" s="270"/>
      <c r="BI45" s="270"/>
      <c r="BJ45" s="270"/>
      <c r="BK45" s="270"/>
      <c r="BL45" s="270"/>
      <c r="BM45" s="270"/>
      <c r="BN45" s="270"/>
      <c r="BO45" s="270"/>
      <c r="BP45" s="270"/>
    </row>
    <row r="46" spans="2:68" s="211" customFormat="1" ht="18.75" customHeight="1">
      <c r="B46" s="222">
        <v>10</v>
      </c>
      <c r="C46" s="251"/>
      <c r="D46" s="258"/>
      <c r="E46" s="259"/>
      <c r="F46" s="257"/>
      <c r="G46" s="278"/>
      <c r="H46" s="264"/>
      <c r="I46" s="267"/>
      <c r="J46" s="273" t="str">
        <f t="shared" si="0"/>
        <v/>
      </c>
      <c r="K46" s="917" t="str">
        <f t="shared" si="1"/>
        <v/>
      </c>
      <c r="L46" s="918"/>
      <c r="M46" s="270"/>
      <c r="N46" s="270"/>
      <c r="O46" s="270"/>
      <c r="P46" s="270"/>
      <c r="Q46" s="270"/>
      <c r="R46" s="270"/>
      <c r="S46" s="270"/>
      <c r="T46" s="270"/>
      <c r="U46" s="270"/>
      <c r="V46" s="270"/>
      <c r="W46" s="270"/>
      <c r="X46" s="270"/>
      <c r="Y46" s="270"/>
      <c r="Z46" s="270"/>
      <c r="AA46" s="270"/>
      <c r="AB46" s="270"/>
      <c r="AC46" s="270"/>
      <c r="AD46" s="270"/>
      <c r="AE46" s="270"/>
      <c r="AF46" s="270"/>
      <c r="AG46" s="270"/>
      <c r="AH46" s="270"/>
      <c r="AI46" s="270"/>
      <c r="AJ46" s="270"/>
      <c r="AK46" s="270"/>
      <c r="AL46" s="270"/>
      <c r="AM46" s="270"/>
      <c r="AN46" s="270"/>
      <c r="AO46" s="270"/>
      <c r="AP46" s="270"/>
      <c r="AQ46" s="270"/>
      <c r="AR46" s="270"/>
      <c r="AS46" s="270"/>
      <c r="AT46" s="270"/>
      <c r="AU46" s="270"/>
      <c r="AV46" s="270"/>
      <c r="AW46" s="270"/>
      <c r="AX46" s="270"/>
      <c r="AY46" s="270"/>
      <c r="AZ46" s="270"/>
      <c r="BA46" s="270"/>
      <c r="BB46" s="270"/>
      <c r="BC46" s="270"/>
      <c r="BD46" s="270"/>
      <c r="BE46" s="270"/>
      <c r="BF46" s="270"/>
      <c r="BG46" s="270"/>
      <c r="BH46" s="270"/>
      <c r="BI46" s="270"/>
      <c r="BJ46" s="270"/>
      <c r="BK46" s="270"/>
      <c r="BL46" s="270"/>
      <c r="BM46" s="270"/>
      <c r="BN46" s="270"/>
      <c r="BO46" s="270"/>
      <c r="BP46" s="270"/>
    </row>
    <row r="47" spans="2:68" s="211" customFormat="1" ht="18.75" customHeight="1">
      <c r="B47" s="222">
        <v>11</v>
      </c>
      <c r="C47" s="251"/>
      <c r="D47" s="258"/>
      <c r="E47" s="259"/>
      <c r="F47" s="257"/>
      <c r="G47" s="278"/>
      <c r="H47" s="264"/>
      <c r="I47" s="267"/>
      <c r="J47" s="273" t="str">
        <f t="shared" si="0"/>
        <v/>
      </c>
      <c r="K47" s="917" t="str">
        <f t="shared" si="1"/>
        <v/>
      </c>
      <c r="L47" s="918"/>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c r="AK47" s="270"/>
      <c r="AL47" s="270"/>
      <c r="AM47" s="270"/>
      <c r="AN47" s="270"/>
      <c r="AO47" s="270"/>
      <c r="AP47" s="270"/>
      <c r="AQ47" s="270"/>
      <c r="AR47" s="270"/>
      <c r="AS47" s="270"/>
      <c r="AT47" s="270"/>
      <c r="AU47" s="270"/>
      <c r="AV47" s="270"/>
      <c r="AW47" s="270"/>
      <c r="AX47" s="270"/>
      <c r="AY47" s="270"/>
      <c r="AZ47" s="270"/>
      <c r="BA47" s="270"/>
      <c r="BB47" s="270"/>
      <c r="BC47" s="270"/>
      <c r="BD47" s="270"/>
      <c r="BE47" s="270"/>
      <c r="BF47" s="270"/>
      <c r="BG47" s="270"/>
      <c r="BH47" s="270"/>
      <c r="BI47" s="270"/>
      <c r="BJ47" s="270"/>
      <c r="BK47" s="270"/>
      <c r="BL47" s="270"/>
      <c r="BM47" s="270"/>
      <c r="BN47" s="270"/>
      <c r="BO47" s="270"/>
      <c r="BP47" s="270"/>
    </row>
    <row r="48" spans="2:68" s="211" customFormat="1" ht="18.75" customHeight="1">
      <c r="B48" s="222">
        <v>12</v>
      </c>
      <c r="C48" s="251"/>
      <c r="D48" s="258"/>
      <c r="E48" s="259"/>
      <c r="F48" s="257"/>
      <c r="G48" s="278"/>
      <c r="H48" s="264"/>
      <c r="I48" s="267"/>
      <c r="J48" s="273" t="str">
        <f t="shared" si="0"/>
        <v/>
      </c>
      <c r="K48" s="917" t="str">
        <f t="shared" si="1"/>
        <v/>
      </c>
      <c r="L48" s="918"/>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270"/>
      <c r="AQ48" s="270"/>
      <c r="AR48" s="270"/>
      <c r="AS48" s="270"/>
      <c r="AT48" s="270"/>
      <c r="AU48" s="270"/>
      <c r="AV48" s="270"/>
      <c r="AW48" s="270"/>
      <c r="AX48" s="270"/>
      <c r="AY48" s="270"/>
      <c r="AZ48" s="270"/>
      <c r="BA48" s="270"/>
      <c r="BB48" s="270"/>
      <c r="BC48" s="270"/>
      <c r="BD48" s="270"/>
      <c r="BE48" s="270"/>
      <c r="BF48" s="270"/>
      <c r="BG48" s="270"/>
      <c r="BH48" s="270"/>
      <c r="BI48" s="270"/>
      <c r="BJ48" s="270"/>
      <c r="BK48" s="270"/>
      <c r="BL48" s="270"/>
      <c r="BM48" s="270"/>
      <c r="BN48" s="270"/>
      <c r="BO48" s="270"/>
      <c r="BP48" s="270"/>
    </row>
    <row r="49" spans="2:68" s="211" customFormat="1" ht="18.75" customHeight="1">
      <c r="B49" s="222">
        <v>13</v>
      </c>
      <c r="C49" s="251"/>
      <c r="D49" s="258"/>
      <c r="E49" s="259"/>
      <c r="F49" s="257"/>
      <c r="G49" s="278"/>
      <c r="H49" s="264"/>
      <c r="I49" s="267"/>
      <c r="J49" s="273" t="str">
        <f t="shared" si="0"/>
        <v/>
      </c>
      <c r="K49" s="917" t="str">
        <f t="shared" si="1"/>
        <v/>
      </c>
      <c r="L49" s="918"/>
      <c r="M49" s="270"/>
      <c r="N49" s="270"/>
      <c r="O49" s="270"/>
      <c r="P49" s="270"/>
      <c r="Q49" s="270"/>
      <c r="R49" s="270"/>
      <c r="S49" s="270"/>
      <c r="T49" s="270"/>
      <c r="U49" s="270"/>
      <c r="V49" s="270"/>
      <c r="W49" s="270"/>
      <c r="X49" s="270"/>
      <c r="Y49" s="270"/>
      <c r="Z49" s="270"/>
      <c r="AA49" s="270"/>
      <c r="AB49" s="270"/>
      <c r="AC49" s="270"/>
      <c r="AD49" s="270"/>
      <c r="AE49" s="270"/>
      <c r="AF49" s="270"/>
      <c r="AG49" s="270"/>
      <c r="AH49" s="270"/>
      <c r="AI49" s="270"/>
      <c r="AJ49" s="270"/>
      <c r="AK49" s="270"/>
      <c r="AL49" s="270"/>
      <c r="AM49" s="270"/>
      <c r="AN49" s="270"/>
      <c r="AO49" s="270"/>
      <c r="AP49" s="270"/>
      <c r="AQ49" s="270"/>
      <c r="AR49" s="270"/>
      <c r="AS49" s="270"/>
      <c r="AT49" s="270"/>
      <c r="AU49" s="270"/>
      <c r="AV49" s="270"/>
      <c r="AW49" s="270"/>
      <c r="AX49" s="270"/>
      <c r="AY49" s="270"/>
      <c r="AZ49" s="270"/>
      <c r="BA49" s="270"/>
      <c r="BB49" s="270"/>
      <c r="BC49" s="270"/>
      <c r="BD49" s="270"/>
      <c r="BE49" s="270"/>
      <c r="BF49" s="270"/>
      <c r="BG49" s="270"/>
      <c r="BH49" s="270"/>
      <c r="BI49" s="270"/>
      <c r="BJ49" s="270"/>
      <c r="BK49" s="270"/>
      <c r="BL49" s="270"/>
      <c r="BM49" s="270"/>
      <c r="BN49" s="270"/>
      <c r="BO49" s="270"/>
      <c r="BP49" s="270"/>
    </row>
    <row r="50" spans="2:68" s="211" customFormat="1" ht="18.75" customHeight="1">
      <c r="B50" s="222">
        <v>14</v>
      </c>
      <c r="C50" s="251"/>
      <c r="D50" s="258"/>
      <c r="E50" s="259"/>
      <c r="F50" s="257"/>
      <c r="G50" s="278"/>
      <c r="H50" s="264"/>
      <c r="I50" s="267"/>
      <c r="J50" s="273" t="str">
        <f t="shared" si="0"/>
        <v/>
      </c>
      <c r="K50" s="917" t="str">
        <f t="shared" si="1"/>
        <v/>
      </c>
      <c r="L50" s="918"/>
      <c r="M50" s="270"/>
      <c r="N50" s="270"/>
      <c r="O50" s="270"/>
      <c r="P50" s="270"/>
      <c r="Q50" s="270"/>
      <c r="R50" s="270"/>
      <c r="S50" s="270"/>
      <c r="T50" s="270"/>
      <c r="U50" s="270"/>
      <c r="V50" s="270"/>
      <c r="W50" s="270"/>
      <c r="X50" s="270"/>
      <c r="Y50" s="270"/>
      <c r="Z50" s="270"/>
      <c r="AA50" s="270"/>
      <c r="AB50" s="270"/>
      <c r="AC50" s="270"/>
      <c r="AD50" s="270"/>
      <c r="AE50" s="270"/>
      <c r="AF50" s="270"/>
      <c r="AG50" s="270"/>
      <c r="AH50" s="270"/>
      <c r="AI50" s="270"/>
      <c r="AJ50" s="270"/>
      <c r="AK50" s="270"/>
      <c r="AL50" s="270"/>
      <c r="AM50" s="270"/>
      <c r="AN50" s="270"/>
      <c r="AO50" s="270"/>
      <c r="AP50" s="270"/>
      <c r="AQ50" s="270"/>
      <c r="AR50" s="270"/>
      <c r="AS50" s="270"/>
      <c r="AT50" s="270"/>
      <c r="AU50" s="270"/>
      <c r="AV50" s="270"/>
      <c r="AW50" s="270"/>
      <c r="AX50" s="270"/>
      <c r="AY50" s="270"/>
      <c r="AZ50" s="270"/>
      <c r="BA50" s="270"/>
      <c r="BB50" s="270"/>
      <c r="BC50" s="270"/>
      <c r="BD50" s="270"/>
      <c r="BE50" s="270"/>
      <c r="BF50" s="270"/>
      <c r="BG50" s="270"/>
      <c r="BH50" s="270"/>
      <c r="BI50" s="270"/>
      <c r="BJ50" s="270"/>
      <c r="BK50" s="270"/>
      <c r="BL50" s="270"/>
      <c r="BM50" s="270"/>
      <c r="BN50" s="270"/>
      <c r="BO50" s="270"/>
      <c r="BP50" s="270"/>
    </row>
    <row r="51" spans="2:68" s="211" customFormat="1" ht="18.75" customHeight="1">
      <c r="B51" s="222">
        <v>15</v>
      </c>
      <c r="C51" s="251"/>
      <c r="D51" s="258"/>
      <c r="E51" s="259"/>
      <c r="F51" s="257"/>
      <c r="G51" s="278"/>
      <c r="H51" s="264"/>
      <c r="I51" s="267"/>
      <c r="J51" s="273" t="str">
        <f t="shared" si="0"/>
        <v/>
      </c>
      <c r="K51" s="917" t="str">
        <f t="shared" si="1"/>
        <v/>
      </c>
      <c r="L51" s="918"/>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0"/>
      <c r="AK51" s="270"/>
      <c r="AL51" s="270"/>
      <c r="AM51" s="270"/>
      <c r="AN51" s="270"/>
      <c r="AO51" s="270"/>
      <c r="AP51" s="270"/>
      <c r="AQ51" s="270"/>
      <c r="AR51" s="270"/>
      <c r="AS51" s="270"/>
      <c r="AT51" s="270"/>
      <c r="AU51" s="270"/>
      <c r="AV51" s="270"/>
      <c r="AW51" s="270"/>
      <c r="AX51" s="270"/>
      <c r="AY51" s="270"/>
      <c r="AZ51" s="270"/>
      <c r="BA51" s="270"/>
      <c r="BB51" s="270"/>
      <c r="BC51" s="270"/>
      <c r="BD51" s="270"/>
      <c r="BE51" s="270"/>
      <c r="BF51" s="270"/>
      <c r="BG51" s="270"/>
      <c r="BH51" s="270"/>
      <c r="BI51" s="270"/>
      <c r="BJ51" s="270"/>
      <c r="BK51" s="270"/>
      <c r="BL51" s="270"/>
      <c r="BM51" s="270"/>
      <c r="BN51" s="270"/>
      <c r="BO51" s="270"/>
      <c r="BP51" s="270"/>
    </row>
    <row r="52" spans="2:68" s="211" customFormat="1" ht="18.75" customHeight="1">
      <c r="B52" s="222">
        <v>16</v>
      </c>
      <c r="C52" s="251"/>
      <c r="D52" s="258"/>
      <c r="E52" s="259"/>
      <c r="F52" s="257"/>
      <c r="G52" s="278"/>
      <c r="H52" s="264"/>
      <c r="I52" s="267"/>
      <c r="J52" s="273" t="str">
        <f t="shared" si="0"/>
        <v/>
      </c>
      <c r="K52" s="917" t="str">
        <f t="shared" si="1"/>
        <v/>
      </c>
      <c r="L52" s="918"/>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70"/>
      <c r="AN52" s="270"/>
      <c r="AO52" s="270"/>
      <c r="AP52" s="270"/>
      <c r="AQ52" s="270"/>
      <c r="AR52" s="270"/>
      <c r="AS52" s="270"/>
      <c r="AT52" s="270"/>
      <c r="AU52" s="270"/>
      <c r="AV52" s="270"/>
      <c r="AW52" s="270"/>
      <c r="AX52" s="270"/>
      <c r="AY52" s="270"/>
      <c r="AZ52" s="270"/>
      <c r="BA52" s="270"/>
      <c r="BB52" s="270"/>
      <c r="BC52" s="270"/>
      <c r="BD52" s="270"/>
      <c r="BE52" s="270"/>
      <c r="BF52" s="270"/>
      <c r="BG52" s="270"/>
      <c r="BH52" s="270"/>
      <c r="BI52" s="270"/>
      <c r="BJ52" s="270"/>
      <c r="BK52" s="270"/>
      <c r="BL52" s="270"/>
      <c r="BM52" s="270"/>
      <c r="BN52" s="270"/>
      <c r="BO52" s="270"/>
      <c r="BP52" s="270"/>
    </row>
    <row r="53" spans="2:68" s="211" customFormat="1" ht="18.75" customHeight="1">
      <c r="B53" s="222">
        <v>17</v>
      </c>
      <c r="C53" s="251"/>
      <c r="D53" s="258"/>
      <c r="E53" s="259"/>
      <c r="F53" s="257"/>
      <c r="G53" s="278"/>
      <c r="H53" s="264"/>
      <c r="I53" s="267"/>
      <c r="J53" s="273" t="str">
        <f t="shared" si="0"/>
        <v/>
      </c>
      <c r="K53" s="917" t="str">
        <f t="shared" si="1"/>
        <v/>
      </c>
      <c r="L53" s="918"/>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row>
    <row r="54" spans="2:68" s="211" customFormat="1" ht="18.75" customHeight="1">
      <c r="B54" s="222">
        <v>18</v>
      </c>
      <c r="C54" s="251"/>
      <c r="D54" s="258"/>
      <c r="E54" s="259"/>
      <c r="F54" s="257"/>
      <c r="G54" s="278"/>
      <c r="H54" s="264"/>
      <c r="I54" s="267"/>
      <c r="J54" s="273" t="str">
        <f t="shared" si="0"/>
        <v/>
      </c>
      <c r="K54" s="917" t="str">
        <f t="shared" si="1"/>
        <v/>
      </c>
      <c r="L54" s="918"/>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70"/>
      <c r="AJ54" s="270"/>
      <c r="AK54" s="270"/>
      <c r="AL54" s="270"/>
      <c r="AM54" s="270"/>
      <c r="AN54" s="270"/>
      <c r="AO54" s="270"/>
      <c r="AP54" s="270"/>
      <c r="AQ54" s="270"/>
      <c r="AR54" s="270"/>
      <c r="AS54" s="270"/>
      <c r="AT54" s="270"/>
      <c r="AU54" s="270"/>
      <c r="AV54" s="270"/>
      <c r="AW54" s="270"/>
      <c r="AX54" s="270"/>
      <c r="AY54" s="270"/>
      <c r="AZ54" s="270"/>
      <c r="BA54" s="270"/>
      <c r="BB54" s="270"/>
      <c r="BC54" s="270"/>
      <c r="BD54" s="270"/>
      <c r="BE54" s="270"/>
      <c r="BF54" s="270"/>
      <c r="BG54" s="270"/>
      <c r="BH54" s="270"/>
      <c r="BI54" s="270"/>
      <c r="BJ54" s="270"/>
      <c r="BK54" s="270"/>
      <c r="BL54" s="270"/>
      <c r="BM54" s="270"/>
      <c r="BN54" s="270"/>
      <c r="BO54" s="270"/>
      <c r="BP54" s="270"/>
    </row>
    <row r="55" spans="2:68" s="211" customFormat="1" ht="18.75" customHeight="1">
      <c r="B55" s="222">
        <v>19</v>
      </c>
      <c r="C55" s="251"/>
      <c r="D55" s="258"/>
      <c r="E55" s="259"/>
      <c r="F55" s="257"/>
      <c r="G55" s="278"/>
      <c r="H55" s="264"/>
      <c r="I55" s="267"/>
      <c r="J55" s="273" t="str">
        <f t="shared" si="0"/>
        <v/>
      </c>
      <c r="K55" s="917" t="str">
        <f t="shared" si="1"/>
        <v/>
      </c>
      <c r="L55" s="918"/>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70"/>
      <c r="AJ55" s="270"/>
      <c r="AK55" s="270"/>
      <c r="AL55" s="270"/>
      <c r="AM55" s="270"/>
      <c r="AN55" s="270"/>
      <c r="AO55" s="270"/>
      <c r="AP55" s="270"/>
      <c r="AQ55" s="270"/>
      <c r="AR55" s="270"/>
      <c r="AS55" s="270"/>
      <c r="AT55" s="270"/>
      <c r="AU55" s="270"/>
      <c r="AV55" s="270"/>
      <c r="AW55" s="270"/>
      <c r="AX55" s="270"/>
      <c r="AY55" s="270"/>
      <c r="AZ55" s="270"/>
      <c r="BA55" s="270"/>
      <c r="BB55" s="270"/>
      <c r="BC55" s="270"/>
      <c r="BD55" s="270"/>
      <c r="BE55" s="270"/>
      <c r="BF55" s="270"/>
      <c r="BG55" s="270"/>
      <c r="BH55" s="270"/>
      <c r="BI55" s="270"/>
      <c r="BJ55" s="270"/>
      <c r="BK55" s="270"/>
      <c r="BL55" s="270"/>
      <c r="BM55" s="270"/>
      <c r="BN55" s="270"/>
      <c r="BO55" s="270"/>
      <c r="BP55" s="270"/>
    </row>
    <row r="56" spans="2:68" s="211" customFormat="1" ht="18.75" customHeight="1">
      <c r="B56" s="222">
        <v>20</v>
      </c>
      <c r="C56" s="251"/>
      <c r="D56" s="258"/>
      <c r="E56" s="259"/>
      <c r="F56" s="257"/>
      <c r="G56" s="278"/>
      <c r="H56" s="264"/>
      <c r="I56" s="267"/>
      <c r="J56" s="273" t="str">
        <f t="shared" si="0"/>
        <v/>
      </c>
      <c r="K56" s="917" t="str">
        <f t="shared" si="1"/>
        <v/>
      </c>
      <c r="L56" s="918"/>
      <c r="M56" s="270"/>
      <c r="N56" s="270"/>
      <c r="O56" s="270"/>
      <c r="P56" s="270"/>
      <c r="Q56" s="270"/>
      <c r="R56" s="270"/>
      <c r="S56" s="270"/>
      <c r="T56" s="270"/>
      <c r="U56" s="270"/>
      <c r="V56" s="270"/>
      <c r="W56" s="270"/>
      <c r="X56" s="270"/>
      <c r="Y56" s="270"/>
      <c r="Z56" s="270"/>
      <c r="AA56" s="270"/>
      <c r="AB56" s="270"/>
      <c r="AC56" s="270"/>
      <c r="AD56" s="270"/>
      <c r="AE56" s="270"/>
      <c r="AF56" s="270"/>
      <c r="AG56" s="270"/>
      <c r="AH56" s="270"/>
      <c r="AI56" s="270"/>
      <c r="AJ56" s="270"/>
      <c r="AK56" s="270"/>
      <c r="AL56" s="270"/>
      <c r="AM56" s="270"/>
      <c r="AN56" s="270"/>
      <c r="AO56" s="270"/>
      <c r="AP56" s="270"/>
      <c r="AQ56" s="270"/>
      <c r="AR56" s="270"/>
      <c r="AS56" s="270"/>
      <c r="AT56" s="270"/>
      <c r="AU56" s="270"/>
      <c r="AV56" s="270"/>
      <c r="AW56" s="270"/>
      <c r="AX56" s="270"/>
      <c r="AY56" s="270"/>
      <c r="AZ56" s="270"/>
      <c r="BA56" s="270"/>
      <c r="BB56" s="270"/>
      <c r="BC56" s="270"/>
      <c r="BD56" s="270"/>
      <c r="BE56" s="270"/>
      <c r="BF56" s="270"/>
      <c r="BG56" s="270"/>
      <c r="BH56" s="270"/>
      <c r="BI56" s="270"/>
      <c r="BJ56" s="270"/>
      <c r="BK56" s="270"/>
      <c r="BL56" s="270"/>
      <c r="BM56" s="270"/>
      <c r="BN56" s="270"/>
      <c r="BO56" s="270"/>
      <c r="BP56" s="270"/>
    </row>
    <row r="57" spans="2:68" s="211" customFormat="1" ht="18.75" customHeight="1">
      <c r="B57" s="222">
        <v>21</v>
      </c>
      <c r="C57" s="251"/>
      <c r="D57" s="258"/>
      <c r="E57" s="259"/>
      <c r="F57" s="257"/>
      <c r="G57" s="278"/>
      <c r="H57" s="264"/>
      <c r="I57" s="267"/>
      <c r="J57" s="273" t="str">
        <f t="shared" si="0"/>
        <v/>
      </c>
      <c r="K57" s="917" t="str">
        <f t="shared" si="1"/>
        <v/>
      </c>
      <c r="L57" s="918"/>
      <c r="M57" s="270"/>
      <c r="N57" s="270"/>
      <c r="O57" s="270"/>
      <c r="P57" s="270"/>
      <c r="Q57" s="270"/>
      <c r="R57" s="270"/>
      <c r="S57" s="270"/>
      <c r="T57" s="270"/>
      <c r="U57" s="270"/>
      <c r="V57" s="270"/>
      <c r="W57" s="270"/>
      <c r="X57" s="270"/>
      <c r="Y57" s="270"/>
      <c r="Z57" s="270"/>
      <c r="AA57" s="270"/>
      <c r="AB57" s="270"/>
      <c r="AC57" s="270"/>
      <c r="AD57" s="270"/>
      <c r="AE57" s="270"/>
      <c r="AF57" s="270"/>
      <c r="AG57" s="270"/>
      <c r="AH57" s="270"/>
      <c r="AI57" s="270"/>
      <c r="AJ57" s="270"/>
      <c r="AK57" s="270"/>
      <c r="AL57" s="270"/>
      <c r="AM57" s="270"/>
      <c r="AN57" s="270"/>
      <c r="AO57" s="270"/>
      <c r="AP57" s="270"/>
      <c r="AQ57" s="270"/>
      <c r="AR57" s="270"/>
      <c r="AS57" s="270"/>
      <c r="AT57" s="270"/>
      <c r="AU57" s="270"/>
      <c r="AV57" s="270"/>
      <c r="AW57" s="270"/>
      <c r="AX57" s="270"/>
      <c r="AY57" s="270"/>
      <c r="AZ57" s="270"/>
      <c r="BA57" s="270"/>
      <c r="BB57" s="270"/>
      <c r="BC57" s="270"/>
      <c r="BD57" s="270"/>
      <c r="BE57" s="270"/>
      <c r="BF57" s="270"/>
      <c r="BG57" s="270"/>
      <c r="BH57" s="270"/>
      <c r="BI57" s="270"/>
      <c r="BJ57" s="270"/>
      <c r="BK57" s="270"/>
      <c r="BL57" s="270"/>
      <c r="BM57" s="270"/>
      <c r="BN57" s="270"/>
      <c r="BO57" s="270"/>
      <c r="BP57" s="270"/>
    </row>
    <row r="58" spans="2:68" s="211" customFormat="1" ht="18.75" customHeight="1">
      <c r="B58" s="222">
        <v>22</v>
      </c>
      <c r="C58" s="251"/>
      <c r="D58" s="258"/>
      <c r="E58" s="259"/>
      <c r="F58" s="257"/>
      <c r="G58" s="278"/>
      <c r="H58" s="264"/>
      <c r="I58" s="267"/>
      <c r="J58" s="273" t="str">
        <f t="shared" si="0"/>
        <v/>
      </c>
      <c r="K58" s="917" t="str">
        <f t="shared" si="1"/>
        <v/>
      </c>
      <c r="L58" s="918"/>
      <c r="M58" s="270"/>
      <c r="N58" s="270"/>
      <c r="O58" s="270"/>
      <c r="P58" s="270"/>
      <c r="Q58" s="270"/>
      <c r="R58" s="270"/>
      <c r="S58" s="270"/>
      <c r="T58" s="270"/>
      <c r="U58" s="270"/>
      <c r="V58" s="270"/>
      <c r="W58" s="270"/>
      <c r="X58" s="270"/>
      <c r="Y58" s="270"/>
      <c r="Z58" s="270"/>
      <c r="AA58" s="270"/>
      <c r="AB58" s="270"/>
      <c r="AC58" s="270"/>
      <c r="AD58" s="270"/>
      <c r="AE58" s="270"/>
      <c r="AF58" s="270"/>
      <c r="AG58" s="270"/>
      <c r="AH58" s="270"/>
      <c r="AI58" s="270"/>
      <c r="AJ58" s="270"/>
      <c r="AK58" s="270"/>
      <c r="AL58" s="270"/>
      <c r="AM58" s="270"/>
      <c r="AN58" s="270"/>
      <c r="AO58" s="270"/>
      <c r="AP58" s="270"/>
      <c r="AQ58" s="270"/>
      <c r="AR58" s="270"/>
      <c r="AS58" s="270"/>
      <c r="AT58" s="270"/>
      <c r="AU58" s="270"/>
      <c r="AV58" s="270"/>
      <c r="AW58" s="270"/>
      <c r="AX58" s="270"/>
      <c r="AY58" s="270"/>
      <c r="AZ58" s="270"/>
      <c r="BA58" s="270"/>
      <c r="BB58" s="270"/>
      <c r="BC58" s="270"/>
      <c r="BD58" s="270"/>
      <c r="BE58" s="270"/>
      <c r="BF58" s="270"/>
      <c r="BG58" s="270"/>
      <c r="BH58" s="270"/>
      <c r="BI58" s="270"/>
      <c r="BJ58" s="270"/>
      <c r="BK58" s="270"/>
      <c r="BL58" s="270"/>
      <c r="BM58" s="270"/>
      <c r="BN58" s="270"/>
      <c r="BO58" s="270"/>
      <c r="BP58" s="270"/>
    </row>
    <row r="59" spans="2:68" s="211" customFormat="1" ht="18.75" customHeight="1">
      <c r="B59" s="222">
        <v>23</v>
      </c>
      <c r="C59" s="251"/>
      <c r="D59" s="258"/>
      <c r="E59" s="259"/>
      <c r="F59" s="257"/>
      <c r="G59" s="278"/>
      <c r="H59" s="264"/>
      <c r="I59" s="267"/>
      <c r="J59" s="273" t="str">
        <f t="shared" si="0"/>
        <v/>
      </c>
      <c r="K59" s="917" t="str">
        <f t="shared" si="1"/>
        <v/>
      </c>
      <c r="L59" s="918"/>
      <c r="M59" s="270"/>
      <c r="N59" s="270"/>
      <c r="O59" s="270"/>
      <c r="P59" s="270"/>
      <c r="Q59" s="270"/>
      <c r="R59" s="270"/>
      <c r="S59" s="270"/>
      <c r="T59" s="270"/>
      <c r="U59" s="270"/>
      <c r="V59" s="270"/>
      <c r="W59" s="270"/>
      <c r="X59" s="270"/>
      <c r="Y59" s="270"/>
      <c r="Z59" s="270"/>
      <c r="AA59" s="270"/>
      <c r="AB59" s="270"/>
      <c r="AC59" s="270"/>
      <c r="AD59" s="270"/>
      <c r="AE59" s="270"/>
      <c r="AF59" s="270"/>
      <c r="AG59" s="270"/>
      <c r="AH59" s="270"/>
      <c r="AI59" s="270"/>
      <c r="AJ59" s="270"/>
      <c r="AK59" s="270"/>
      <c r="AL59" s="270"/>
      <c r="AM59" s="270"/>
      <c r="AN59" s="270"/>
      <c r="AO59" s="270"/>
      <c r="AP59" s="270"/>
      <c r="AQ59" s="270"/>
      <c r="AR59" s="270"/>
      <c r="AS59" s="270"/>
      <c r="AT59" s="270"/>
      <c r="AU59" s="270"/>
      <c r="AV59" s="270"/>
      <c r="AW59" s="270"/>
      <c r="AX59" s="270"/>
      <c r="AY59" s="270"/>
      <c r="AZ59" s="270"/>
      <c r="BA59" s="270"/>
      <c r="BB59" s="270"/>
      <c r="BC59" s="270"/>
      <c r="BD59" s="270"/>
      <c r="BE59" s="270"/>
      <c r="BF59" s="270"/>
      <c r="BG59" s="270"/>
      <c r="BH59" s="270"/>
      <c r="BI59" s="270"/>
      <c r="BJ59" s="270"/>
      <c r="BK59" s="270"/>
      <c r="BL59" s="270"/>
      <c r="BM59" s="270"/>
      <c r="BN59" s="270"/>
      <c r="BO59" s="270"/>
      <c r="BP59" s="270"/>
    </row>
    <row r="60" spans="2:68" s="211" customFormat="1" ht="18.75" customHeight="1">
      <c r="B60" s="222">
        <v>24</v>
      </c>
      <c r="C60" s="251"/>
      <c r="D60" s="258"/>
      <c r="E60" s="259"/>
      <c r="F60" s="257"/>
      <c r="G60" s="278"/>
      <c r="H60" s="264"/>
      <c r="I60" s="267"/>
      <c r="J60" s="273" t="str">
        <f t="shared" si="0"/>
        <v/>
      </c>
      <c r="K60" s="917" t="str">
        <f t="shared" si="1"/>
        <v/>
      </c>
      <c r="L60" s="918"/>
      <c r="M60" s="270"/>
      <c r="N60" s="270"/>
      <c r="O60" s="270"/>
      <c r="P60" s="270"/>
      <c r="Q60" s="270"/>
      <c r="R60" s="270"/>
      <c r="S60" s="270"/>
      <c r="T60" s="270"/>
      <c r="U60" s="270"/>
      <c r="V60" s="270"/>
      <c r="W60" s="270"/>
      <c r="X60" s="270"/>
      <c r="Y60" s="270"/>
      <c r="Z60" s="270"/>
      <c r="AA60" s="270"/>
      <c r="AB60" s="270"/>
      <c r="AC60" s="270"/>
      <c r="AD60" s="270"/>
      <c r="AE60" s="270"/>
      <c r="AF60" s="270"/>
      <c r="AG60" s="270"/>
      <c r="AH60" s="270"/>
      <c r="AI60" s="270"/>
      <c r="AJ60" s="270"/>
      <c r="AK60" s="270"/>
      <c r="AL60" s="270"/>
      <c r="AM60" s="270"/>
      <c r="AN60" s="270"/>
      <c r="AO60" s="270"/>
      <c r="AP60" s="270"/>
      <c r="AQ60" s="270"/>
      <c r="AR60" s="270"/>
      <c r="AS60" s="270"/>
      <c r="AT60" s="270"/>
      <c r="AU60" s="270"/>
      <c r="AV60" s="270"/>
      <c r="AW60" s="270"/>
      <c r="AX60" s="270"/>
      <c r="AY60" s="270"/>
      <c r="AZ60" s="270"/>
      <c r="BA60" s="270"/>
      <c r="BB60" s="270"/>
      <c r="BC60" s="270"/>
      <c r="BD60" s="270"/>
      <c r="BE60" s="270"/>
      <c r="BF60" s="270"/>
      <c r="BG60" s="270"/>
      <c r="BH60" s="270"/>
      <c r="BI60" s="270"/>
      <c r="BJ60" s="270"/>
      <c r="BK60" s="270"/>
      <c r="BL60" s="270"/>
      <c r="BM60" s="270"/>
      <c r="BN60" s="270"/>
      <c r="BO60" s="270"/>
      <c r="BP60" s="270"/>
    </row>
    <row r="61" spans="2:68" s="211" customFormat="1" ht="18.75" customHeight="1">
      <c r="B61" s="222">
        <v>25</v>
      </c>
      <c r="C61" s="251"/>
      <c r="D61" s="258"/>
      <c r="E61" s="259"/>
      <c r="F61" s="257"/>
      <c r="G61" s="278"/>
      <c r="H61" s="264"/>
      <c r="I61" s="267"/>
      <c r="J61" s="273" t="str">
        <f t="shared" si="0"/>
        <v/>
      </c>
      <c r="K61" s="917" t="str">
        <f t="shared" si="1"/>
        <v/>
      </c>
      <c r="L61" s="918"/>
      <c r="M61" s="270"/>
      <c r="N61" s="270"/>
      <c r="O61" s="270"/>
      <c r="P61" s="270"/>
      <c r="Q61" s="270"/>
      <c r="R61" s="270"/>
      <c r="S61" s="270"/>
      <c r="T61" s="270"/>
      <c r="U61" s="270"/>
      <c r="V61" s="270"/>
      <c r="W61" s="270"/>
      <c r="X61" s="270"/>
      <c r="Y61" s="270"/>
      <c r="Z61" s="270"/>
      <c r="AA61" s="270"/>
      <c r="AB61" s="270"/>
      <c r="AC61" s="270"/>
      <c r="AD61" s="270"/>
      <c r="AE61" s="270"/>
      <c r="AF61" s="270"/>
      <c r="AG61" s="270"/>
      <c r="AH61" s="270"/>
      <c r="AI61" s="270"/>
      <c r="AJ61" s="270"/>
      <c r="AK61" s="270"/>
      <c r="AL61" s="270"/>
      <c r="AM61" s="270"/>
      <c r="AN61" s="270"/>
      <c r="AO61" s="270"/>
      <c r="AP61" s="270"/>
      <c r="AQ61" s="270"/>
      <c r="AR61" s="270"/>
      <c r="AS61" s="270"/>
      <c r="AT61" s="270"/>
      <c r="AU61" s="270"/>
      <c r="AV61" s="270"/>
      <c r="AW61" s="270"/>
      <c r="AX61" s="270"/>
      <c r="AY61" s="270"/>
      <c r="AZ61" s="270"/>
      <c r="BA61" s="270"/>
      <c r="BB61" s="270"/>
      <c r="BC61" s="270"/>
      <c r="BD61" s="270"/>
      <c r="BE61" s="270"/>
      <c r="BF61" s="270"/>
      <c r="BG61" s="270"/>
      <c r="BH61" s="270"/>
      <c r="BI61" s="270"/>
      <c r="BJ61" s="270"/>
      <c r="BK61" s="270"/>
      <c r="BL61" s="270"/>
      <c r="BM61" s="270"/>
      <c r="BN61" s="270"/>
      <c r="BO61" s="270"/>
      <c r="BP61" s="270"/>
    </row>
    <row r="62" spans="2:68" s="211" customFormat="1" ht="18.75" customHeight="1">
      <c r="B62" s="222">
        <v>26</v>
      </c>
      <c r="C62" s="251"/>
      <c r="D62" s="258"/>
      <c r="E62" s="259"/>
      <c r="F62" s="257"/>
      <c r="G62" s="278"/>
      <c r="H62" s="264"/>
      <c r="I62" s="267"/>
      <c r="J62" s="273" t="str">
        <f t="shared" si="0"/>
        <v/>
      </c>
      <c r="K62" s="917" t="str">
        <f t="shared" si="1"/>
        <v/>
      </c>
      <c r="L62" s="918"/>
      <c r="M62" s="270"/>
      <c r="N62" s="270"/>
      <c r="O62" s="270"/>
      <c r="P62" s="270"/>
      <c r="Q62" s="270"/>
      <c r="R62" s="270"/>
      <c r="S62" s="270"/>
      <c r="T62" s="270"/>
      <c r="U62" s="270"/>
      <c r="V62" s="270"/>
      <c r="W62" s="270"/>
      <c r="X62" s="270"/>
      <c r="Y62" s="270"/>
      <c r="Z62" s="270"/>
      <c r="AA62" s="270"/>
      <c r="AB62" s="270"/>
      <c r="AC62" s="270"/>
      <c r="AD62" s="270"/>
      <c r="AE62" s="270"/>
      <c r="AF62" s="270"/>
      <c r="AG62" s="270"/>
      <c r="AH62" s="270"/>
      <c r="AI62" s="270"/>
      <c r="AJ62" s="270"/>
      <c r="AK62" s="270"/>
      <c r="AL62" s="270"/>
      <c r="AM62" s="270"/>
      <c r="AN62" s="270"/>
      <c r="AO62" s="270"/>
      <c r="AP62" s="270"/>
      <c r="AQ62" s="270"/>
      <c r="AR62" s="270"/>
      <c r="AS62" s="270"/>
      <c r="AT62" s="270"/>
      <c r="AU62" s="270"/>
      <c r="AV62" s="270"/>
      <c r="AW62" s="270"/>
      <c r="AX62" s="270"/>
      <c r="AY62" s="270"/>
      <c r="AZ62" s="270"/>
      <c r="BA62" s="270"/>
      <c r="BB62" s="270"/>
      <c r="BC62" s="270"/>
      <c r="BD62" s="270"/>
      <c r="BE62" s="270"/>
      <c r="BF62" s="270"/>
      <c r="BG62" s="270"/>
      <c r="BH62" s="270"/>
      <c r="BI62" s="270"/>
      <c r="BJ62" s="270"/>
      <c r="BK62" s="270"/>
      <c r="BL62" s="270"/>
      <c r="BM62" s="270"/>
      <c r="BN62" s="270"/>
      <c r="BO62" s="270"/>
      <c r="BP62" s="270"/>
    </row>
    <row r="63" spans="2:68" s="211" customFormat="1" ht="18.75" customHeight="1">
      <c r="B63" s="222">
        <v>27</v>
      </c>
      <c r="C63" s="251"/>
      <c r="D63" s="258"/>
      <c r="E63" s="259"/>
      <c r="F63" s="257"/>
      <c r="G63" s="278"/>
      <c r="H63" s="264"/>
      <c r="I63" s="267"/>
      <c r="J63" s="273" t="str">
        <f t="shared" si="0"/>
        <v/>
      </c>
      <c r="K63" s="917" t="str">
        <f t="shared" si="1"/>
        <v/>
      </c>
      <c r="L63" s="918"/>
      <c r="M63" s="270"/>
      <c r="N63" s="270"/>
      <c r="O63" s="270"/>
      <c r="P63" s="270"/>
      <c r="Q63" s="270"/>
      <c r="R63" s="270"/>
      <c r="S63" s="270"/>
      <c r="T63" s="270"/>
      <c r="U63" s="270"/>
      <c r="V63" s="270"/>
      <c r="W63" s="270"/>
      <c r="X63" s="270"/>
      <c r="Y63" s="270"/>
      <c r="Z63" s="270"/>
      <c r="AA63" s="270"/>
      <c r="AB63" s="270"/>
      <c r="AC63" s="270"/>
      <c r="AD63" s="270"/>
      <c r="AE63" s="270"/>
      <c r="AF63" s="270"/>
      <c r="AG63" s="270"/>
      <c r="AH63" s="270"/>
      <c r="AI63" s="270"/>
      <c r="AJ63" s="270"/>
      <c r="AK63" s="270"/>
      <c r="AL63" s="270"/>
      <c r="AM63" s="270"/>
      <c r="AN63" s="270"/>
      <c r="AO63" s="270"/>
      <c r="AP63" s="270"/>
      <c r="AQ63" s="270"/>
      <c r="AR63" s="270"/>
      <c r="AS63" s="270"/>
      <c r="AT63" s="270"/>
      <c r="AU63" s="270"/>
      <c r="AV63" s="270"/>
      <c r="AW63" s="270"/>
      <c r="AX63" s="270"/>
      <c r="AY63" s="270"/>
      <c r="AZ63" s="270"/>
      <c r="BA63" s="270"/>
      <c r="BB63" s="270"/>
      <c r="BC63" s="270"/>
      <c r="BD63" s="270"/>
      <c r="BE63" s="270"/>
      <c r="BF63" s="270"/>
      <c r="BG63" s="270"/>
      <c r="BH63" s="270"/>
      <c r="BI63" s="270"/>
      <c r="BJ63" s="270"/>
      <c r="BK63" s="270"/>
      <c r="BL63" s="270"/>
      <c r="BM63" s="270"/>
      <c r="BN63" s="270"/>
      <c r="BO63" s="270"/>
      <c r="BP63" s="270"/>
    </row>
    <row r="64" spans="2:68" s="211" customFormat="1" ht="18.75" customHeight="1">
      <c r="B64" s="222">
        <v>28</v>
      </c>
      <c r="C64" s="251"/>
      <c r="D64" s="258"/>
      <c r="E64" s="259"/>
      <c r="F64" s="257"/>
      <c r="G64" s="278"/>
      <c r="H64" s="264"/>
      <c r="I64" s="267"/>
      <c r="J64" s="273" t="str">
        <f t="shared" si="0"/>
        <v/>
      </c>
      <c r="K64" s="917" t="str">
        <f t="shared" si="1"/>
        <v/>
      </c>
      <c r="L64" s="918"/>
      <c r="M64" s="270"/>
      <c r="N64" s="270"/>
      <c r="O64" s="270"/>
      <c r="P64" s="270"/>
      <c r="Q64" s="270"/>
      <c r="R64" s="270"/>
      <c r="S64" s="270"/>
      <c r="T64" s="270"/>
      <c r="U64" s="270"/>
      <c r="V64" s="270"/>
      <c r="W64" s="270"/>
      <c r="X64" s="270"/>
      <c r="Y64" s="270"/>
      <c r="Z64" s="270"/>
      <c r="AA64" s="270"/>
      <c r="AB64" s="270"/>
      <c r="AC64" s="270"/>
      <c r="AD64" s="270"/>
      <c r="AE64" s="270"/>
      <c r="AF64" s="270"/>
      <c r="AG64" s="270"/>
      <c r="AH64" s="270"/>
      <c r="AI64" s="270"/>
      <c r="AJ64" s="270"/>
      <c r="AK64" s="270"/>
      <c r="AL64" s="270"/>
      <c r="AM64" s="270"/>
      <c r="AN64" s="270"/>
      <c r="AO64" s="270"/>
      <c r="AP64" s="270"/>
      <c r="AQ64" s="270"/>
      <c r="AR64" s="270"/>
      <c r="AS64" s="270"/>
      <c r="AT64" s="270"/>
      <c r="AU64" s="270"/>
      <c r="AV64" s="270"/>
      <c r="AW64" s="270"/>
      <c r="AX64" s="270"/>
      <c r="AY64" s="270"/>
      <c r="AZ64" s="270"/>
      <c r="BA64" s="270"/>
      <c r="BB64" s="270"/>
      <c r="BC64" s="270"/>
      <c r="BD64" s="270"/>
      <c r="BE64" s="270"/>
      <c r="BF64" s="270"/>
      <c r="BG64" s="270"/>
      <c r="BH64" s="270"/>
      <c r="BI64" s="270"/>
      <c r="BJ64" s="270"/>
      <c r="BK64" s="270"/>
      <c r="BL64" s="270"/>
      <c r="BM64" s="270"/>
      <c r="BN64" s="270"/>
      <c r="BO64" s="270"/>
      <c r="BP64" s="270"/>
    </row>
    <row r="65" spans="2:69" s="211" customFormat="1" ht="18.75" customHeight="1">
      <c r="B65" s="222">
        <v>29</v>
      </c>
      <c r="C65" s="251"/>
      <c r="D65" s="258"/>
      <c r="E65" s="259"/>
      <c r="F65" s="257"/>
      <c r="G65" s="278"/>
      <c r="H65" s="264"/>
      <c r="I65" s="267"/>
      <c r="J65" s="273" t="str">
        <f t="shared" si="0"/>
        <v/>
      </c>
      <c r="K65" s="917" t="str">
        <f t="shared" si="1"/>
        <v/>
      </c>
      <c r="L65" s="918"/>
      <c r="M65" s="270"/>
      <c r="N65" s="270"/>
      <c r="O65" s="270"/>
      <c r="P65" s="270"/>
      <c r="Q65" s="270"/>
      <c r="R65" s="270"/>
      <c r="S65" s="270"/>
      <c r="T65" s="270"/>
      <c r="U65" s="270"/>
      <c r="V65" s="270"/>
      <c r="W65" s="270"/>
      <c r="X65" s="270"/>
      <c r="Y65" s="270"/>
      <c r="Z65" s="270"/>
      <c r="AA65" s="270"/>
      <c r="AB65" s="270"/>
      <c r="AC65" s="270"/>
      <c r="AD65" s="270"/>
      <c r="AE65" s="270"/>
      <c r="AF65" s="270"/>
      <c r="AG65" s="270"/>
      <c r="AH65" s="270"/>
      <c r="AI65" s="270"/>
      <c r="AJ65" s="270"/>
      <c r="AK65" s="270"/>
      <c r="AL65" s="270"/>
      <c r="AM65" s="270"/>
      <c r="AN65" s="270"/>
      <c r="AO65" s="270"/>
      <c r="AP65" s="270"/>
      <c r="AQ65" s="270"/>
      <c r="AR65" s="270"/>
      <c r="AS65" s="270"/>
      <c r="AT65" s="270"/>
      <c r="AU65" s="270"/>
      <c r="AV65" s="270"/>
      <c r="AW65" s="270"/>
      <c r="AX65" s="270"/>
      <c r="AY65" s="270"/>
      <c r="AZ65" s="270"/>
      <c r="BA65" s="270"/>
      <c r="BB65" s="270"/>
      <c r="BC65" s="270"/>
      <c r="BD65" s="270"/>
      <c r="BE65" s="270"/>
      <c r="BF65" s="270"/>
      <c r="BG65" s="270"/>
      <c r="BH65" s="270"/>
      <c r="BI65" s="270"/>
      <c r="BJ65" s="270"/>
      <c r="BK65" s="270"/>
      <c r="BL65" s="270"/>
      <c r="BM65" s="270"/>
      <c r="BN65" s="270"/>
      <c r="BO65" s="270"/>
      <c r="BP65" s="270"/>
    </row>
    <row r="66" spans="2:69" s="211" customFormat="1" ht="18.75" customHeight="1">
      <c r="B66" s="222">
        <v>30</v>
      </c>
      <c r="C66" s="251"/>
      <c r="D66" s="258"/>
      <c r="E66" s="259"/>
      <c r="F66" s="257"/>
      <c r="G66" s="278"/>
      <c r="H66" s="264"/>
      <c r="I66" s="267"/>
      <c r="J66" s="273" t="str">
        <f t="shared" si="0"/>
        <v/>
      </c>
      <c r="K66" s="917" t="str">
        <f t="shared" si="1"/>
        <v/>
      </c>
      <c r="L66" s="918"/>
      <c r="M66" s="270"/>
      <c r="N66" s="270"/>
      <c r="O66" s="270"/>
      <c r="P66" s="270"/>
      <c r="Q66" s="270"/>
      <c r="R66" s="270"/>
      <c r="S66" s="270"/>
      <c r="T66" s="270"/>
      <c r="U66" s="270"/>
      <c r="V66" s="270"/>
      <c r="W66" s="270"/>
      <c r="X66" s="270"/>
      <c r="Y66" s="270"/>
      <c r="Z66" s="270"/>
      <c r="AA66" s="270"/>
      <c r="AB66" s="270"/>
      <c r="AC66" s="270"/>
      <c r="AD66" s="270"/>
      <c r="AE66" s="270"/>
      <c r="AF66" s="270"/>
      <c r="AG66" s="270"/>
      <c r="AH66" s="270"/>
      <c r="AI66" s="270"/>
      <c r="AJ66" s="270"/>
      <c r="AK66" s="270"/>
      <c r="AL66" s="270"/>
      <c r="AM66" s="270"/>
      <c r="AN66" s="270"/>
      <c r="AO66" s="270"/>
      <c r="AP66" s="270"/>
      <c r="AQ66" s="270"/>
      <c r="AR66" s="270"/>
      <c r="AS66" s="270"/>
      <c r="AT66" s="270"/>
      <c r="AU66" s="270"/>
      <c r="AV66" s="270"/>
      <c r="AW66" s="270"/>
      <c r="AX66" s="270"/>
      <c r="AY66" s="270"/>
      <c r="AZ66" s="270"/>
      <c r="BA66" s="270"/>
      <c r="BB66" s="270"/>
      <c r="BC66" s="270"/>
      <c r="BD66" s="270"/>
      <c r="BE66" s="270"/>
      <c r="BF66" s="270"/>
      <c r="BG66" s="270"/>
      <c r="BH66" s="270"/>
      <c r="BI66" s="270"/>
      <c r="BJ66" s="270"/>
      <c r="BK66" s="270"/>
      <c r="BL66" s="270"/>
      <c r="BM66" s="270"/>
      <c r="BN66" s="270"/>
      <c r="BO66" s="270"/>
      <c r="BP66" s="270"/>
    </row>
    <row r="67" spans="2:69" s="211" customFormat="1" ht="18.75" customHeight="1">
      <c r="B67" s="222">
        <v>31</v>
      </c>
      <c r="C67" s="251"/>
      <c r="D67" s="258"/>
      <c r="E67" s="259"/>
      <c r="F67" s="257"/>
      <c r="G67" s="278"/>
      <c r="H67" s="264"/>
      <c r="I67" s="267"/>
      <c r="J67" s="273" t="str">
        <f t="shared" si="0"/>
        <v/>
      </c>
      <c r="K67" s="917" t="str">
        <f t="shared" si="1"/>
        <v/>
      </c>
      <c r="L67" s="918"/>
      <c r="M67" s="270"/>
      <c r="N67" s="270"/>
      <c r="O67" s="270"/>
      <c r="P67" s="270"/>
      <c r="Q67" s="270"/>
      <c r="R67" s="270"/>
      <c r="S67" s="270"/>
      <c r="T67" s="270"/>
      <c r="U67" s="270"/>
      <c r="V67" s="270"/>
      <c r="W67" s="270"/>
      <c r="X67" s="270"/>
      <c r="Y67" s="270"/>
      <c r="Z67" s="270"/>
      <c r="AA67" s="270"/>
      <c r="AB67" s="270"/>
      <c r="AC67" s="270"/>
      <c r="AD67" s="270"/>
      <c r="AE67" s="270"/>
      <c r="AF67" s="270"/>
      <c r="AG67" s="270"/>
      <c r="AH67" s="270"/>
      <c r="AI67" s="270"/>
      <c r="AJ67" s="270"/>
      <c r="AK67" s="270"/>
      <c r="AL67" s="270"/>
      <c r="AM67" s="270"/>
      <c r="AN67" s="270"/>
      <c r="AO67" s="270"/>
      <c r="AP67" s="270"/>
      <c r="AQ67" s="270"/>
      <c r="AR67" s="270"/>
      <c r="AS67" s="270"/>
      <c r="AT67" s="270"/>
      <c r="AU67" s="270"/>
      <c r="AV67" s="270"/>
      <c r="AW67" s="270"/>
      <c r="AX67" s="270"/>
      <c r="AY67" s="270"/>
      <c r="AZ67" s="270"/>
      <c r="BA67" s="270"/>
      <c r="BB67" s="270"/>
      <c r="BC67" s="270"/>
      <c r="BD67" s="270"/>
      <c r="BE67" s="270"/>
      <c r="BF67" s="270"/>
      <c r="BG67" s="270"/>
      <c r="BH67" s="270"/>
      <c r="BI67" s="270"/>
      <c r="BJ67" s="270"/>
      <c r="BK67" s="270"/>
      <c r="BL67" s="270"/>
      <c r="BM67" s="270"/>
      <c r="BN67" s="270"/>
      <c r="BO67" s="270"/>
      <c r="BP67" s="270"/>
    </row>
    <row r="68" spans="2:69" s="211" customFormat="1" ht="18.75" customHeight="1">
      <c r="B68" s="222">
        <v>32</v>
      </c>
      <c r="C68" s="251"/>
      <c r="D68" s="258"/>
      <c r="E68" s="259"/>
      <c r="F68" s="257"/>
      <c r="G68" s="278"/>
      <c r="H68" s="264"/>
      <c r="I68" s="267"/>
      <c r="J68" s="273" t="str">
        <f t="shared" si="0"/>
        <v/>
      </c>
      <c r="K68" s="917" t="str">
        <f t="shared" si="1"/>
        <v/>
      </c>
      <c r="L68" s="918"/>
      <c r="M68" s="270"/>
      <c r="N68" s="270"/>
      <c r="O68" s="270"/>
      <c r="P68" s="270"/>
      <c r="Q68" s="270"/>
      <c r="R68" s="270"/>
      <c r="S68" s="270"/>
      <c r="T68" s="270"/>
      <c r="U68" s="270"/>
      <c r="V68" s="270"/>
      <c r="W68" s="270"/>
      <c r="X68" s="270"/>
      <c r="Y68" s="270"/>
      <c r="Z68" s="270"/>
      <c r="AA68" s="270"/>
      <c r="AB68" s="270"/>
      <c r="AC68" s="270"/>
      <c r="AD68" s="270"/>
      <c r="AE68" s="270"/>
      <c r="AF68" s="270"/>
      <c r="AG68" s="270"/>
      <c r="AH68" s="270"/>
      <c r="AI68" s="270"/>
      <c r="AJ68" s="270"/>
      <c r="AK68" s="270"/>
      <c r="AL68" s="270"/>
      <c r="AM68" s="270"/>
      <c r="AN68" s="270"/>
      <c r="AO68" s="270"/>
      <c r="AP68" s="270"/>
      <c r="AQ68" s="270"/>
      <c r="AR68" s="270"/>
      <c r="AS68" s="270"/>
      <c r="AT68" s="270"/>
      <c r="AU68" s="270"/>
      <c r="AV68" s="270"/>
      <c r="AW68" s="270"/>
      <c r="AX68" s="270"/>
      <c r="AY68" s="270"/>
      <c r="AZ68" s="270"/>
      <c r="BA68" s="270"/>
      <c r="BB68" s="270"/>
      <c r="BC68" s="270"/>
      <c r="BD68" s="270"/>
      <c r="BE68" s="270"/>
      <c r="BF68" s="270"/>
      <c r="BG68" s="270"/>
      <c r="BH68" s="270"/>
      <c r="BI68" s="270"/>
      <c r="BJ68" s="270"/>
      <c r="BK68" s="270"/>
      <c r="BL68" s="270"/>
      <c r="BM68" s="270"/>
      <c r="BN68" s="270"/>
      <c r="BO68" s="270"/>
      <c r="BP68" s="270"/>
    </row>
    <row r="69" spans="2:69" s="211" customFormat="1" ht="18.75" customHeight="1">
      <c r="B69" s="223">
        <v>33</v>
      </c>
      <c r="C69" s="252"/>
      <c r="D69" s="260"/>
      <c r="E69" s="261"/>
      <c r="F69" s="262"/>
      <c r="G69" s="279"/>
      <c r="H69" s="265"/>
      <c r="I69" s="268"/>
      <c r="J69" s="274" t="str">
        <f t="shared" si="0"/>
        <v/>
      </c>
      <c r="K69" s="919" t="str">
        <f t="shared" si="1"/>
        <v/>
      </c>
      <c r="L69" s="920"/>
      <c r="M69" s="271"/>
      <c r="N69" s="271"/>
      <c r="O69" s="271"/>
      <c r="P69" s="271"/>
      <c r="Q69" s="271"/>
      <c r="R69" s="271"/>
      <c r="S69" s="271"/>
      <c r="T69" s="271"/>
      <c r="U69" s="271"/>
      <c r="V69" s="271"/>
      <c r="W69" s="271"/>
      <c r="X69" s="271"/>
      <c r="Y69" s="271"/>
      <c r="Z69" s="271"/>
      <c r="AA69" s="271"/>
      <c r="AB69" s="271"/>
      <c r="AC69" s="271"/>
      <c r="AD69" s="271"/>
      <c r="AE69" s="271"/>
      <c r="AF69" s="271"/>
      <c r="AG69" s="271"/>
      <c r="AH69" s="271"/>
      <c r="AI69" s="271"/>
      <c r="AJ69" s="271"/>
      <c r="AK69" s="271"/>
      <c r="AL69" s="271"/>
      <c r="AM69" s="271"/>
      <c r="AN69" s="271"/>
      <c r="AO69" s="271"/>
      <c r="AP69" s="271"/>
      <c r="AQ69" s="271"/>
      <c r="AR69" s="271"/>
      <c r="AS69" s="271"/>
      <c r="AT69" s="271"/>
      <c r="AU69" s="271"/>
      <c r="AV69" s="271"/>
      <c r="AW69" s="271"/>
      <c r="AX69" s="271"/>
      <c r="AY69" s="271"/>
      <c r="AZ69" s="271"/>
      <c r="BA69" s="271"/>
      <c r="BB69" s="271"/>
      <c r="BC69" s="271"/>
      <c r="BD69" s="271"/>
      <c r="BE69" s="271"/>
      <c r="BF69" s="271"/>
      <c r="BG69" s="271"/>
      <c r="BH69" s="271"/>
      <c r="BI69" s="271"/>
      <c r="BJ69" s="271"/>
      <c r="BK69" s="271"/>
      <c r="BL69" s="271"/>
      <c r="BM69" s="271"/>
      <c r="BN69" s="271"/>
      <c r="BO69" s="271"/>
      <c r="BP69" s="271"/>
    </row>
    <row r="70" spans="2:69" s="211" customFormat="1" ht="18.75" customHeight="1">
      <c r="C70" s="224"/>
      <c r="D70" s="224"/>
      <c r="E70" s="224"/>
      <c r="F70" s="224"/>
      <c r="G70" s="171" t="s">
        <v>453</v>
      </c>
      <c r="H70" s="224"/>
      <c r="I70" s="277" t="str">
        <f>IF(SUM(I37:I69)=0,"",SUMIF(G37:G69,"現場従業員",I37:I69))</f>
        <v/>
      </c>
      <c r="J70" s="905" t="str">
        <f>IF(SUM(I37:I69)=0,"",SUMIF(G37:G69,"現場雇用従業員",I37:I69))</f>
        <v/>
      </c>
      <c r="K70" s="906"/>
      <c r="L70" s="907" t="str">
        <f>IF(SUM(I37:I69)=0,"",SUMIF(G37:G69,"現場雇用労働者",I37:I69))</f>
        <v/>
      </c>
      <c r="M70" s="908"/>
      <c r="N70" s="908"/>
      <c r="O70" s="906"/>
      <c r="P70" s="907" t="str">
        <f>IF(SUM(I37:I69)=0,"",SUMIF(G37:G69,"外注人件費(事務)",I37:I69))</f>
        <v/>
      </c>
      <c r="Q70" s="908"/>
      <c r="R70" s="908"/>
      <c r="S70" s="908"/>
      <c r="T70" s="906"/>
      <c r="U70" s="909" t="str">
        <f>IF(SUM(I37:I69)=0,"",SUMIF(G37:G69,"外注人件費(技術)",I37:I69))</f>
        <v/>
      </c>
      <c r="V70" s="910"/>
      <c r="W70" s="910"/>
      <c r="X70" s="910"/>
      <c r="Y70" s="911"/>
    </row>
    <row r="71" spans="2:69">
      <c r="B71" s="211"/>
      <c r="C71" s="211"/>
      <c r="D71" s="211"/>
      <c r="E71" s="211"/>
      <c r="F71" s="211"/>
      <c r="G71" s="211"/>
      <c r="H71" s="211"/>
      <c r="I71" s="211"/>
      <c r="J71" s="211"/>
      <c r="K71" s="211"/>
      <c r="L71" s="211"/>
      <c r="M71" s="211"/>
      <c r="N71" s="211"/>
      <c r="O71" s="211"/>
      <c r="P71" s="211"/>
      <c r="Q71" s="211"/>
      <c r="R71" s="211"/>
      <c r="S71" s="211"/>
      <c r="T71" s="211"/>
      <c r="U71" s="211"/>
      <c r="V71" s="211"/>
      <c r="W71" s="211"/>
      <c r="X71" s="211"/>
      <c r="Y71" s="211"/>
      <c r="Z71" s="211"/>
      <c r="AA71" s="211"/>
      <c r="AB71" s="211"/>
      <c r="AC71" s="211"/>
      <c r="AD71" s="211"/>
      <c r="AE71" s="211"/>
      <c r="AF71" s="211"/>
      <c r="AG71" s="211"/>
      <c r="AH71" s="211"/>
      <c r="AI71" s="211"/>
      <c r="AJ71" s="211"/>
      <c r="AK71" s="211"/>
      <c r="AL71" s="211"/>
      <c r="AM71" s="211"/>
      <c r="AN71" s="211"/>
      <c r="AO71" s="211"/>
      <c r="AP71" s="211"/>
      <c r="AQ71" s="211"/>
      <c r="AR71" s="211"/>
      <c r="AS71" s="211"/>
      <c r="AT71" s="211"/>
      <c r="AU71" s="211"/>
      <c r="AV71" s="211"/>
      <c r="AW71" s="211"/>
      <c r="AX71" s="211"/>
      <c r="AY71" s="211"/>
      <c r="AZ71" s="211"/>
      <c r="BA71" s="211"/>
      <c r="BB71" s="211"/>
      <c r="BC71" s="211"/>
      <c r="BD71" s="211"/>
      <c r="BE71" s="211"/>
      <c r="BF71" s="211"/>
      <c r="BG71" s="211"/>
      <c r="BH71" s="211"/>
      <c r="BI71" s="211"/>
      <c r="BJ71" s="211"/>
      <c r="BK71" s="211"/>
      <c r="BL71" s="211"/>
      <c r="BM71" s="211"/>
      <c r="BN71" s="211"/>
      <c r="BO71" s="211"/>
      <c r="BP71" s="211"/>
      <c r="BQ71" s="211"/>
    </row>
    <row r="72" spans="2:69">
      <c r="B72" s="211"/>
      <c r="C72" s="211"/>
      <c r="D72" s="211"/>
      <c r="E72" s="211"/>
      <c r="F72" s="211"/>
      <c r="G72" s="211"/>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1"/>
      <c r="AL72" s="211"/>
      <c r="AM72" s="211"/>
      <c r="AN72" s="211"/>
      <c r="AO72" s="211"/>
      <c r="AP72" s="211"/>
      <c r="AQ72" s="211"/>
      <c r="AR72" s="211"/>
      <c r="AS72" s="211"/>
      <c r="AT72" s="211"/>
      <c r="AU72" s="211"/>
      <c r="AV72" s="211"/>
      <c r="AW72" s="211"/>
      <c r="AX72" s="211"/>
      <c r="AY72" s="211"/>
      <c r="AZ72" s="211"/>
      <c r="BA72" s="211"/>
      <c r="BB72" s="211"/>
      <c r="BC72" s="211"/>
      <c r="BD72" s="211"/>
      <c r="BE72" s="211"/>
      <c r="BF72" s="211"/>
      <c r="BG72" s="211"/>
      <c r="BH72" s="211"/>
      <c r="BI72" s="211"/>
      <c r="BJ72" s="211"/>
      <c r="BK72" s="211"/>
      <c r="BL72" s="211"/>
      <c r="BM72" s="211"/>
      <c r="BN72" s="211"/>
      <c r="BO72" s="211"/>
      <c r="BP72" s="211"/>
      <c r="BQ72" s="211"/>
    </row>
    <row r="73" spans="2:69">
      <c r="B73" s="211"/>
      <c r="C73" s="211"/>
      <c r="D73" s="211"/>
      <c r="E73" s="211"/>
      <c r="F73" s="211"/>
      <c r="G73" s="211"/>
      <c r="H73" s="211"/>
      <c r="I73" s="211"/>
      <c r="J73" s="211"/>
      <c r="K73" s="211"/>
      <c r="L73" s="211"/>
      <c r="M73" s="211"/>
      <c r="N73" s="211"/>
      <c r="O73" s="211"/>
      <c r="P73" s="211"/>
      <c r="Q73" s="211"/>
      <c r="R73" s="211"/>
      <c r="S73" s="211"/>
      <c r="T73" s="211"/>
      <c r="U73" s="211"/>
      <c r="V73" s="211"/>
      <c r="W73" s="211"/>
      <c r="X73" s="211"/>
      <c r="Y73" s="211"/>
      <c r="Z73" s="211"/>
      <c r="AA73" s="211"/>
      <c r="AB73" s="211"/>
      <c r="AC73" s="211"/>
      <c r="AD73" s="211"/>
      <c r="AE73" s="211"/>
      <c r="AF73" s="211"/>
      <c r="AG73" s="211"/>
      <c r="AH73" s="211"/>
      <c r="AI73" s="211"/>
      <c r="AJ73" s="211"/>
      <c r="AK73" s="211"/>
      <c r="AL73" s="211"/>
      <c r="AM73" s="211"/>
      <c r="AN73" s="211"/>
      <c r="AO73" s="211"/>
      <c r="AP73" s="211"/>
      <c r="AQ73" s="211"/>
      <c r="AR73" s="211"/>
      <c r="AS73" s="211"/>
      <c r="AT73" s="211"/>
      <c r="AU73" s="211"/>
      <c r="AV73" s="211"/>
      <c r="AW73" s="211"/>
      <c r="AX73" s="211"/>
      <c r="AY73" s="211"/>
      <c r="AZ73" s="211"/>
      <c r="BA73" s="211"/>
      <c r="BB73" s="211"/>
      <c r="BC73" s="211"/>
      <c r="BD73" s="211"/>
      <c r="BE73" s="211"/>
      <c r="BF73" s="211"/>
      <c r="BG73" s="211"/>
      <c r="BH73" s="211"/>
      <c r="BI73" s="211"/>
      <c r="BJ73" s="211"/>
      <c r="BK73" s="211"/>
      <c r="BL73" s="211"/>
      <c r="BM73" s="211"/>
      <c r="BN73" s="211"/>
      <c r="BO73" s="211"/>
      <c r="BP73" s="211"/>
      <c r="BQ73" s="211"/>
    </row>
    <row r="74" spans="2:69">
      <c r="B74" s="211"/>
      <c r="C74" s="211"/>
      <c r="D74" s="211"/>
      <c r="E74" s="211"/>
      <c r="F74" s="211"/>
      <c r="G74" s="211"/>
      <c r="H74" s="211"/>
      <c r="I74" s="211"/>
      <c r="J74" s="211"/>
      <c r="K74" s="211"/>
      <c r="L74" s="211"/>
      <c r="M74" s="211"/>
      <c r="N74" s="211"/>
      <c r="O74" s="211"/>
      <c r="P74" s="211"/>
      <c r="Q74" s="211"/>
      <c r="R74" s="211"/>
      <c r="S74" s="211"/>
      <c r="T74" s="211"/>
      <c r="U74" s="211"/>
      <c r="V74" s="211"/>
      <c r="W74" s="211"/>
      <c r="X74" s="211"/>
      <c r="Y74" s="211"/>
      <c r="Z74" s="211"/>
      <c r="AA74" s="211"/>
      <c r="AB74" s="211"/>
      <c r="AC74" s="211"/>
      <c r="AD74" s="211"/>
      <c r="AE74" s="211"/>
      <c r="AF74" s="211"/>
      <c r="AG74" s="211"/>
      <c r="AH74" s="211"/>
      <c r="AI74" s="211"/>
      <c r="AJ74" s="211"/>
      <c r="AK74" s="211"/>
      <c r="AL74" s="211"/>
      <c r="AM74" s="211"/>
      <c r="AN74" s="211"/>
      <c r="AO74" s="211"/>
      <c r="AP74" s="211"/>
      <c r="AQ74" s="211"/>
      <c r="AR74" s="211"/>
      <c r="AS74" s="211"/>
      <c r="AT74" s="211"/>
      <c r="AU74" s="211"/>
      <c r="AV74" s="211"/>
      <c r="AW74" s="211"/>
      <c r="AX74" s="211"/>
      <c r="AY74" s="211"/>
      <c r="AZ74" s="211"/>
      <c r="BA74" s="211"/>
      <c r="BB74" s="211"/>
      <c r="BC74" s="211"/>
      <c r="BD74" s="211"/>
      <c r="BE74" s="211"/>
      <c r="BF74" s="211"/>
      <c r="BG74" s="211"/>
      <c r="BH74" s="211"/>
      <c r="BI74" s="211"/>
      <c r="BJ74" s="211"/>
      <c r="BK74" s="211"/>
      <c r="BL74" s="211"/>
      <c r="BM74" s="211"/>
      <c r="BN74" s="211"/>
      <c r="BO74" s="211"/>
      <c r="BP74" s="211"/>
      <c r="BQ74" s="211"/>
    </row>
    <row r="75" spans="2:69">
      <c r="B75" s="211"/>
      <c r="C75" s="211"/>
      <c r="D75" s="211"/>
      <c r="E75" s="211"/>
      <c r="F75" s="211"/>
      <c r="G75" s="211"/>
      <c r="H75" s="211"/>
      <c r="I75" s="211"/>
      <c r="J75" s="211"/>
      <c r="K75" s="211"/>
      <c r="L75" s="211"/>
      <c r="M75" s="211"/>
      <c r="N75" s="211"/>
      <c r="O75" s="211"/>
      <c r="P75" s="211"/>
      <c r="Q75" s="211"/>
      <c r="R75" s="211"/>
      <c r="S75" s="211"/>
      <c r="T75" s="211"/>
      <c r="U75" s="211"/>
      <c r="V75" s="211"/>
      <c r="W75" s="211"/>
      <c r="X75" s="211"/>
      <c r="Y75" s="211"/>
      <c r="Z75" s="211"/>
      <c r="AA75" s="211"/>
      <c r="AB75" s="211"/>
      <c r="AC75" s="211"/>
      <c r="AD75" s="211"/>
      <c r="AE75" s="211"/>
      <c r="AF75" s="211"/>
      <c r="AG75" s="211"/>
      <c r="AH75" s="211"/>
      <c r="AI75" s="211"/>
      <c r="AJ75" s="211"/>
      <c r="AK75" s="211"/>
      <c r="AL75" s="211"/>
      <c r="AM75" s="211"/>
      <c r="AN75" s="211"/>
      <c r="AO75" s="211"/>
      <c r="AP75" s="211"/>
      <c r="AQ75" s="211"/>
      <c r="AR75" s="211"/>
      <c r="AS75" s="211"/>
      <c r="AT75" s="211"/>
      <c r="AU75" s="211"/>
      <c r="AV75" s="211"/>
      <c r="AW75" s="211"/>
      <c r="AX75" s="211"/>
      <c r="AY75" s="211"/>
      <c r="AZ75" s="211"/>
      <c r="BA75" s="211"/>
      <c r="BB75" s="211"/>
      <c r="BC75" s="211"/>
      <c r="BD75" s="211"/>
      <c r="BE75" s="211"/>
      <c r="BF75" s="211"/>
      <c r="BG75" s="211"/>
      <c r="BH75" s="211"/>
      <c r="BI75" s="211"/>
      <c r="BJ75" s="211"/>
      <c r="BK75" s="211"/>
      <c r="BL75" s="211"/>
      <c r="BM75" s="211"/>
      <c r="BN75" s="211"/>
      <c r="BO75" s="211"/>
      <c r="BP75" s="211"/>
      <c r="BQ75" s="211"/>
    </row>
    <row r="76" spans="2:69">
      <c r="B76" s="211"/>
      <c r="C76" s="211"/>
      <c r="D76" s="211"/>
      <c r="E76" s="211"/>
      <c r="F76" s="211"/>
      <c r="G76" s="211"/>
      <c r="H76" s="211"/>
      <c r="I76" s="211"/>
      <c r="J76" s="211"/>
      <c r="K76" s="211"/>
      <c r="L76" s="211"/>
      <c r="M76" s="211"/>
      <c r="N76" s="211"/>
      <c r="O76" s="211"/>
      <c r="P76" s="211"/>
      <c r="Q76" s="211"/>
      <c r="R76" s="211"/>
      <c r="S76" s="211"/>
      <c r="T76" s="211"/>
      <c r="U76" s="211"/>
      <c r="V76" s="211"/>
      <c r="W76" s="211"/>
      <c r="X76" s="211"/>
      <c r="Y76" s="211"/>
      <c r="Z76" s="211"/>
      <c r="AA76" s="211"/>
      <c r="AB76" s="211"/>
      <c r="AC76" s="211"/>
      <c r="AD76" s="211"/>
      <c r="AE76" s="211"/>
      <c r="AF76" s="211"/>
      <c r="AG76" s="211"/>
      <c r="AH76" s="211"/>
      <c r="AI76" s="211"/>
      <c r="AJ76" s="211"/>
      <c r="AK76" s="211"/>
      <c r="AL76" s="211"/>
      <c r="AM76" s="211"/>
      <c r="AN76" s="211"/>
      <c r="AO76" s="211"/>
      <c r="AP76" s="211"/>
      <c r="AQ76" s="211"/>
      <c r="AR76" s="211"/>
      <c r="AS76" s="211"/>
      <c r="AT76" s="211"/>
      <c r="AU76" s="211"/>
      <c r="AV76" s="211"/>
      <c r="AW76" s="211"/>
      <c r="AX76" s="211"/>
      <c r="AY76" s="211"/>
      <c r="AZ76" s="211"/>
      <c r="BA76" s="211"/>
      <c r="BB76" s="211"/>
      <c r="BC76" s="211"/>
      <c r="BD76" s="211"/>
      <c r="BE76" s="211"/>
      <c r="BF76" s="211"/>
      <c r="BG76" s="211"/>
      <c r="BH76" s="211"/>
      <c r="BI76" s="211"/>
      <c r="BJ76" s="211"/>
      <c r="BK76" s="211"/>
      <c r="BL76" s="211"/>
      <c r="BM76" s="211"/>
      <c r="BN76" s="211"/>
      <c r="BO76" s="211"/>
      <c r="BP76" s="211"/>
      <c r="BQ76" s="211"/>
    </row>
    <row r="77" spans="2:69">
      <c r="B77" s="211"/>
      <c r="C77" s="211"/>
      <c r="D77" s="211"/>
      <c r="E77" s="211"/>
      <c r="F77" s="211"/>
      <c r="G77" s="211"/>
      <c r="H77" s="211"/>
      <c r="I77" s="211"/>
      <c r="J77" s="211"/>
      <c r="K77" s="211"/>
      <c r="L77" s="211"/>
      <c r="M77" s="211"/>
      <c r="N77" s="211"/>
      <c r="O77" s="211"/>
      <c r="P77" s="211"/>
      <c r="Q77" s="211"/>
      <c r="R77" s="211"/>
      <c r="S77" s="211"/>
      <c r="T77" s="211"/>
      <c r="U77" s="211"/>
      <c r="V77" s="211"/>
      <c r="W77" s="211"/>
      <c r="X77" s="211"/>
      <c r="Y77" s="211"/>
      <c r="Z77" s="211"/>
      <c r="AA77" s="211"/>
      <c r="AB77" s="211"/>
      <c r="AC77" s="211"/>
      <c r="AD77" s="211"/>
      <c r="AE77" s="211"/>
      <c r="AF77" s="211"/>
      <c r="AG77" s="211"/>
      <c r="AH77" s="211"/>
      <c r="AI77" s="211"/>
      <c r="AJ77" s="211"/>
      <c r="AK77" s="211"/>
      <c r="AL77" s="211"/>
      <c r="AM77" s="211"/>
      <c r="AN77" s="211"/>
      <c r="AO77" s="211"/>
      <c r="AP77" s="211"/>
      <c r="AQ77" s="211"/>
      <c r="AR77" s="211"/>
      <c r="AS77" s="211"/>
      <c r="AT77" s="211"/>
      <c r="AU77" s="211"/>
      <c r="AV77" s="211"/>
      <c r="AW77" s="211"/>
      <c r="AX77" s="211"/>
      <c r="AY77" s="211"/>
      <c r="AZ77" s="211"/>
      <c r="BA77" s="211"/>
      <c r="BB77" s="211"/>
      <c r="BC77" s="211"/>
      <c r="BD77" s="211"/>
      <c r="BE77" s="211"/>
      <c r="BF77" s="211"/>
      <c r="BG77" s="211"/>
      <c r="BH77" s="211"/>
      <c r="BI77" s="211"/>
      <c r="BJ77" s="211"/>
      <c r="BK77" s="211"/>
      <c r="BL77" s="211"/>
      <c r="BM77" s="211"/>
      <c r="BN77" s="211"/>
      <c r="BO77" s="211"/>
      <c r="BP77" s="211"/>
      <c r="BQ77" s="211"/>
    </row>
    <row r="78" spans="2:69">
      <c r="B78" s="211"/>
      <c r="C78" s="211"/>
      <c r="D78" s="211"/>
      <c r="E78" s="211"/>
      <c r="F78" s="211"/>
      <c r="G78" s="211"/>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1"/>
      <c r="AL78" s="211"/>
      <c r="AM78" s="211"/>
      <c r="AN78" s="211"/>
      <c r="AO78" s="211"/>
      <c r="AP78" s="211"/>
      <c r="AQ78" s="211"/>
      <c r="AR78" s="211"/>
      <c r="AS78" s="211"/>
      <c r="AT78" s="211"/>
      <c r="AU78" s="211"/>
      <c r="AV78" s="211"/>
      <c r="AW78" s="211"/>
      <c r="AX78" s="211"/>
      <c r="AY78" s="211"/>
      <c r="AZ78" s="211"/>
      <c r="BA78" s="211"/>
      <c r="BB78" s="211"/>
      <c r="BC78" s="211"/>
      <c r="BD78" s="211"/>
      <c r="BE78" s="211"/>
      <c r="BF78" s="211"/>
      <c r="BG78" s="211"/>
      <c r="BH78" s="211"/>
      <c r="BI78" s="211"/>
      <c r="BJ78" s="211"/>
      <c r="BK78" s="211"/>
      <c r="BL78" s="211"/>
      <c r="BM78" s="211"/>
      <c r="BN78" s="211"/>
      <c r="BO78" s="211"/>
      <c r="BP78" s="211"/>
      <c r="BQ78" s="211"/>
    </row>
    <row r="79" spans="2:69">
      <c r="B79" s="211"/>
      <c r="C79" s="211"/>
      <c r="D79" s="211"/>
      <c r="E79" s="211"/>
      <c r="F79" s="211"/>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211"/>
      <c r="AL79" s="211"/>
      <c r="AM79" s="211"/>
      <c r="AN79" s="211"/>
      <c r="AO79" s="211"/>
      <c r="AP79" s="211"/>
      <c r="AQ79" s="211"/>
      <c r="AR79" s="211"/>
      <c r="AS79" s="211"/>
      <c r="AT79" s="211"/>
      <c r="AU79" s="211"/>
      <c r="AV79" s="211"/>
      <c r="AW79" s="211"/>
      <c r="AX79" s="211"/>
      <c r="AY79" s="211"/>
      <c r="AZ79" s="211"/>
      <c r="BA79" s="211"/>
      <c r="BB79" s="211"/>
      <c r="BC79" s="211"/>
      <c r="BD79" s="211"/>
      <c r="BE79" s="211"/>
      <c r="BF79" s="211"/>
      <c r="BG79" s="211"/>
      <c r="BH79" s="211"/>
      <c r="BI79" s="211"/>
      <c r="BJ79" s="211"/>
      <c r="BK79" s="211"/>
      <c r="BL79" s="211"/>
      <c r="BM79" s="211"/>
      <c r="BN79" s="211"/>
      <c r="BO79" s="211"/>
      <c r="BP79" s="211"/>
      <c r="BQ79" s="211"/>
    </row>
    <row r="80" spans="2:69">
      <c r="B80" s="211"/>
      <c r="C80" s="211"/>
      <c r="D80" s="211"/>
      <c r="E80" s="211"/>
      <c r="F80" s="211"/>
      <c r="G80" s="211"/>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211"/>
      <c r="AL80" s="211"/>
      <c r="AM80" s="211"/>
      <c r="AN80" s="211"/>
      <c r="AO80" s="211"/>
      <c r="AP80" s="211"/>
      <c r="AQ80" s="211"/>
      <c r="AR80" s="211"/>
      <c r="AS80" s="211"/>
      <c r="AT80" s="211"/>
      <c r="AU80" s="211"/>
      <c r="AV80" s="211"/>
      <c r="AW80" s="211"/>
      <c r="AX80" s="211"/>
      <c r="AY80" s="211"/>
      <c r="AZ80" s="211"/>
      <c r="BA80" s="211"/>
      <c r="BB80" s="211"/>
      <c r="BC80" s="211"/>
      <c r="BD80" s="211"/>
      <c r="BE80" s="211"/>
      <c r="BF80" s="211"/>
      <c r="BG80" s="211"/>
      <c r="BH80" s="211"/>
      <c r="BI80" s="211"/>
      <c r="BJ80" s="211"/>
      <c r="BK80" s="211"/>
      <c r="BL80" s="211"/>
      <c r="BM80" s="211"/>
      <c r="BN80" s="211"/>
      <c r="BO80" s="211"/>
      <c r="BP80" s="211"/>
      <c r="BQ80" s="211"/>
    </row>
    <row r="81" spans="2:69">
      <c r="B81" s="211"/>
      <c r="C81" s="211"/>
      <c r="D81" s="211"/>
      <c r="E81" s="211"/>
      <c r="F81" s="211"/>
      <c r="G81" s="211"/>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1"/>
      <c r="AL81" s="211"/>
      <c r="AM81" s="211"/>
      <c r="AN81" s="211"/>
      <c r="AO81" s="211"/>
      <c r="AP81" s="211"/>
      <c r="AQ81" s="211"/>
      <c r="AR81" s="211"/>
      <c r="AS81" s="211"/>
      <c r="AT81" s="211"/>
      <c r="AU81" s="211"/>
      <c r="AV81" s="211"/>
      <c r="AW81" s="211"/>
      <c r="AX81" s="211"/>
      <c r="AY81" s="211"/>
      <c r="AZ81" s="211"/>
      <c r="BA81" s="211"/>
      <c r="BB81" s="211"/>
      <c r="BC81" s="211"/>
      <c r="BD81" s="211"/>
      <c r="BE81" s="211"/>
      <c r="BF81" s="211"/>
      <c r="BG81" s="211"/>
      <c r="BH81" s="211"/>
      <c r="BI81" s="211"/>
      <c r="BJ81" s="211"/>
      <c r="BK81" s="211"/>
      <c r="BL81" s="211"/>
      <c r="BM81" s="211"/>
      <c r="BN81" s="211"/>
      <c r="BO81" s="211"/>
      <c r="BP81" s="211"/>
      <c r="BQ81" s="211"/>
    </row>
    <row r="82" spans="2:69">
      <c r="B82" s="211"/>
      <c r="C82" s="211"/>
      <c r="D82" s="211"/>
      <c r="E82" s="211"/>
      <c r="F82" s="211"/>
      <c r="G82" s="211"/>
      <c r="H82" s="211"/>
      <c r="I82" s="211"/>
      <c r="J82" s="211"/>
      <c r="K82" s="211"/>
      <c r="L82" s="211"/>
      <c r="M82" s="211"/>
      <c r="N82" s="211"/>
      <c r="O82" s="211"/>
      <c r="P82" s="211"/>
      <c r="Q82" s="211"/>
      <c r="R82" s="211"/>
      <c r="S82" s="211"/>
      <c r="T82" s="211"/>
      <c r="U82" s="211"/>
      <c r="V82" s="211"/>
      <c r="W82" s="211"/>
      <c r="X82" s="211"/>
      <c r="Y82" s="211"/>
      <c r="Z82" s="211"/>
      <c r="AA82" s="211"/>
      <c r="AB82" s="211"/>
      <c r="AC82" s="211"/>
      <c r="AD82" s="211"/>
      <c r="AE82" s="211"/>
      <c r="AF82" s="211"/>
      <c r="AG82" s="211"/>
      <c r="AH82" s="211"/>
      <c r="AI82" s="211"/>
      <c r="AJ82" s="211"/>
      <c r="AK82" s="211"/>
      <c r="AL82" s="211"/>
      <c r="AM82" s="211"/>
      <c r="AN82" s="211"/>
      <c r="AO82" s="211"/>
      <c r="AP82" s="211"/>
      <c r="AQ82" s="211"/>
      <c r="AR82" s="211"/>
      <c r="AS82" s="211"/>
      <c r="AT82" s="211"/>
      <c r="AU82" s="211"/>
      <c r="AV82" s="211"/>
      <c r="AW82" s="211"/>
      <c r="AX82" s="211"/>
      <c r="AY82" s="211"/>
      <c r="AZ82" s="211"/>
      <c r="BA82" s="211"/>
      <c r="BB82" s="211"/>
      <c r="BC82" s="211"/>
      <c r="BD82" s="211"/>
      <c r="BE82" s="211"/>
      <c r="BF82" s="211"/>
      <c r="BG82" s="211"/>
      <c r="BH82" s="211"/>
      <c r="BI82" s="211"/>
      <c r="BJ82" s="211"/>
      <c r="BK82" s="211"/>
      <c r="BL82" s="211"/>
      <c r="BM82" s="211"/>
      <c r="BN82" s="211"/>
      <c r="BO82" s="211"/>
      <c r="BP82" s="211"/>
      <c r="BQ82" s="211"/>
    </row>
    <row r="83" spans="2:69">
      <c r="B83" s="211"/>
      <c r="C83" s="211"/>
      <c r="D83" s="211"/>
      <c r="E83" s="211"/>
      <c r="F83" s="211"/>
      <c r="G83" s="211"/>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211"/>
      <c r="AL83" s="211"/>
      <c r="AM83" s="211"/>
      <c r="AN83" s="211"/>
      <c r="AO83" s="211"/>
      <c r="AP83" s="211"/>
      <c r="AQ83" s="211"/>
      <c r="AR83" s="211"/>
      <c r="AS83" s="211"/>
      <c r="AT83" s="211"/>
      <c r="AU83" s="211"/>
      <c r="AV83" s="211"/>
      <c r="AW83" s="211"/>
      <c r="AX83" s="211"/>
      <c r="AY83" s="211"/>
      <c r="AZ83" s="211"/>
      <c r="BA83" s="211"/>
      <c r="BB83" s="211"/>
      <c r="BC83" s="211"/>
      <c r="BD83" s="211"/>
      <c r="BE83" s="211"/>
      <c r="BF83" s="211"/>
      <c r="BG83" s="211"/>
      <c r="BH83" s="211"/>
      <c r="BI83" s="211"/>
      <c r="BJ83" s="211"/>
      <c r="BK83" s="211"/>
      <c r="BL83" s="211"/>
      <c r="BM83" s="211"/>
      <c r="BN83" s="211"/>
      <c r="BO83" s="211"/>
      <c r="BP83" s="211"/>
      <c r="BQ83" s="211"/>
    </row>
    <row r="84" spans="2:69">
      <c r="B84" s="211"/>
      <c r="C84" s="211"/>
      <c r="D84" s="211"/>
      <c r="E84" s="211"/>
      <c r="F84" s="211"/>
      <c r="G84" s="211"/>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211"/>
      <c r="AL84" s="211"/>
      <c r="AM84" s="211"/>
      <c r="AN84" s="211"/>
      <c r="AO84" s="211"/>
      <c r="AP84" s="211"/>
      <c r="AQ84" s="211"/>
      <c r="AR84" s="211"/>
      <c r="AS84" s="211"/>
      <c r="AT84" s="211"/>
      <c r="AU84" s="211"/>
      <c r="AV84" s="211"/>
      <c r="AW84" s="211"/>
      <c r="AX84" s="211"/>
      <c r="AY84" s="211"/>
      <c r="AZ84" s="211"/>
      <c r="BA84" s="211"/>
      <c r="BB84" s="211"/>
      <c r="BC84" s="211"/>
      <c r="BD84" s="211"/>
      <c r="BE84" s="211"/>
      <c r="BF84" s="211"/>
      <c r="BG84" s="211"/>
      <c r="BH84" s="211"/>
      <c r="BI84" s="211"/>
      <c r="BJ84" s="211"/>
      <c r="BK84" s="211"/>
      <c r="BL84" s="211"/>
      <c r="BM84" s="211"/>
      <c r="BN84" s="211"/>
      <c r="BO84" s="211"/>
      <c r="BP84" s="211"/>
      <c r="BQ84" s="211"/>
    </row>
    <row r="85" spans="2:69">
      <c r="B85" s="211"/>
      <c r="C85" s="211"/>
      <c r="D85" s="211"/>
      <c r="E85" s="211"/>
      <c r="F85" s="211"/>
      <c r="G85" s="211"/>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211"/>
      <c r="AL85" s="211"/>
      <c r="AM85" s="211"/>
      <c r="AN85" s="211"/>
      <c r="AO85" s="211"/>
      <c r="AP85" s="211"/>
      <c r="AQ85" s="211"/>
      <c r="AR85" s="211"/>
      <c r="AS85" s="211"/>
      <c r="AT85" s="211"/>
      <c r="AU85" s="211"/>
      <c r="AV85" s="211"/>
      <c r="AW85" s="211"/>
      <c r="AX85" s="211"/>
      <c r="AY85" s="211"/>
      <c r="AZ85" s="211"/>
      <c r="BA85" s="211"/>
      <c r="BB85" s="211"/>
      <c r="BC85" s="211"/>
      <c r="BD85" s="211"/>
      <c r="BE85" s="211"/>
      <c r="BF85" s="211"/>
      <c r="BG85" s="211"/>
      <c r="BH85" s="211"/>
      <c r="BI85" s="211"/>
      <c r="BJ85" s="211"/>
      <c r="BK85" s="211"/>
      <c r="BL85" s="211"/>
      <c r="BM85" s="211"/>
      <c r="BN85" s="211"/>
      <c r="BO85" s="211"/>
      <c r="BP85" s="211"/>
      <c r="BQ85" s="211"/>
    </row>
    <row r="86" spans="2:69">
      <c r="B86" s="211"/>
      <c r="C86" s="211"/>
      <c r="D86" s="211"/>
      <c r="E86" s="211"/>
      <c r="F86" s="211"/>
      <c r="G86" s="211"/>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11"/>
      <c r="AI86" s="211"/>
      <c r="AJ86" s="211"/>
      <c r="AK86" s="211"/>
      <c r="AL86" s="211"/>
      <c r="AM86" s="211"/>
      <c r="AN86" s="211"/>
      <c r="AO86" s="211"/>
      <c r="AP86" s="211"/>
      <c r="AQ86" s="211"/>
      <c r="AR86" s="211"/>
      <c r="AS86" s="211"/>
      <c r="AT86" s="211"/>
      <c r="AU86" s="211"/>
      <c r="AV86" s="211"/>
      <c r="AW86" s="211"/>
      <c r="AX86" s="211"/>
      <c r="AY86" s="211"/>
      <c r="AZ86" s="211"/>
      <c r="BA86" s="211"/>
      <c r="BB86" s="211"/>
      <c r="BC86" s="211"/>
      <c r="BD86" s="211"/>
      <c r="BE86" s="211"/>
      <c r="BF86" s="211"/>
      <c r="BG86" s="211"/>
      <c r="BH86" s="211"/>
      <c r="BI86" s="211"/>
      <c r="BJ86" s="211"/>
      <c r="BK86" s="211"/>
      <c r="BL86" s="211"/>
      <c r="BM86" s="211"/>
      <c r="BN86" s="211"/>
      <c r="BO86" s="211"/>
      <c r="BP86" s="211"/>
      <c r="BQ86" s="211"/>
    </row>
    <row r="87" spans="2:69">
      <c r="B87" s="211"/>
      <c r="C87" s="211"/>
      <c r="D87" s="211"/>
      <c r="E87" s="211"/>
      <c r="F87" s="211"/>
      <c r="G87" s="211"/>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1"/>
      <c r="AL87" s="211"/>
      <c r="AM87" s="211"/>
      <c r="AN87" s="211"/>
      <c r="AO87" s="211"/>
      <c r="AP87" s="211"/>
      <c r="AQ87" s="211"/>
      <c r="AR87" s="211"/>
      <c r="AS87" s="211"/>
      <c r="AT87" s="211"/>
      <c r="AU87" s="211"/>
      <c r="AV87" s="211"/>
      <c r="AW87" s="211"/>
      <c r="AX87" s="211"/>
      <c r="AY87" s="211"/>
      <c r="AZ87" s="211"/>
      <c r="BA87" s="211"/>
      <c r="BB87" s="211"/>
      <c r="BC87" s="211"/>
      <c r="BD87" s="211"/>
      <c r="BE87" s="211"/>
      <c r="BF87" s="211"/>
      <c r="BG87" s="211"/>
      <c r="BH87" s="211"/>
      <c r="BI87" s="211"/>
      <c r="BJ87" s="211"/>
      <c r="BK87" s="211"/>
      <c r="BL87" s="211"/>
      <c r="BM87" s="211"/>
      <c r="BN87" s="211"/>
      <c r="BO87" s="211"/>
      <c r="BP87" s="211"/>
      <c r="BQ87" s="211"/>
    </row>
    <row r="88" spans="2:69">
      <c r="B88" s="211"/>
      <c r="C88" s="211"/>
      <c r="D88" s="211"/>
      <c r="E88" s="211"/>
      <c r="F88" s="211"/>
      <c r="G88" s="211"/>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211"/>
      <c r="AL88" s="211"/>
      <c r="AM88" s="211"/>
      <c r="AN88" s="211"/>
      <c r="AO88" s="211"/>
      <c r="AP88" s="211"/>
      <c r="AQ88" s="211"/>
      <c r="AR88" s="211"/>
      <c r="AS88" s="211"/>
      <c r="AT88" s="211"/>
      <c r="AU88" s="211"/>
      <c r="AV88" s="211"/>
      <c r="AW88" s="211"/>
      <c r="AX88" s="211"/>
      <c r="AY88" s="211"/>
      <c r="AZ88" s="211"/>
      <c r="BA88" s="211"/>
      <c r="BB88" s="211"/>
      <c r="BC88" s="211"/>
      <c r="BD88" s="211"/>
      <c r="BE88" s="211"/>
      <c r="BF88" s="211"/>
      <c r="BG88" s="211"/>
      <c r="BH88" s="211"/>
      <c r="BI88" s="211"/>
      <c r="BJ88" s="211"/>
      <c r="BK88" s="211"/>
      <c r="BL88" s="211"/>
      <c r="BM88" s="211"/>
      <c r="BN88" s="211"/>
      <c r="BO88" s="211"/>
      <c r="BP88" s="211"/>
      <c r="BQ88" s="211"/>
    </row>
    <row r="89" spans="2:69">
      <c r="B89" s="211"/>
      <c r="C89" s="211"/>
      <c r="D89" s="211"/>
      <c r="E89" s="211"/>
      <c r="F89" s="211"/>
      <c r="G89" s="211"/>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211"/>
      <c r="AL89" s="211"/>
      <c r="AM89" s="211"/>
      <c r="AN89" s="211"/>
      <c r="AO89" s="211"/>
      <c r="AP89" s="211"/>
      <c r="AQ89" s="211"/>
      <c r="AR89" s="211"/>
      <c r="AS89" s="211"/>
      <c r="AT89" s="211"/>
      <c r="AU89" s="211"/>
      <c r="AV89" s="211"/>
      <c r="AW89" s="211"/>
      <c r="AX89" s="211"/>
      <c r="AY89" s="211"/>
      <c r="AZ89" s="211"/>
      <c r="BA89" s="211"/>
      <c r="BB89" s="211"/>
      <c r="BC89" s="211"/>
      <c r="BD89" s="211"/>
      <c r="BE89" s="211"/>
      <c r="BF89" s="211"/>
      <c r="BG89" s="211"/>
      <c r="BH89" s="211"/>
      <c r="BI89" s="211"/>
      <c r="BJ89" s="211"/>
      <c r="BK89" s="211"/>
      <c r="BL89" s="211"/>
      <c r="BM89" s="211"/>
      <c r="BN89" s="211"/>
      <c r="BO89" s="211"/>
      <c r="BP89" s="211"/>
      <c r="BQ89" s="211"/>
    </row>
    <row r="90" spans="2:69">
      <c r="B90" s="211"/>
      <c r="C90" s="211"/>
      <c r="D90" s="211"/>
      <c r="E90" s="211"/>
      <c r="F90" s="211"/>
      <c r="G90" s="211"/>
      <c r="H90" s="211"/>
      <c r="I90" s="211"/>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c r="AG90" s="211"/>
      <c r="AH90" s="211"/>
      <c r="AI90" s="211"/>
      <c r="AJ90" s="211"/>
      <c r="AK90" s="211"/>
      <c r="AL90" s="211"/>
      <c r="AM90" s="211"/>
      <c r="AN90" s="211"/>
      <c r="AO90" s="211"/>
      <c r="AP90" s="211"/>
      <c r="AQ90" s="211"/>
      <c r="AR90" s="211"/>
      <c r="AS90" s="211"/>
      <c r="AT90" s="211"/>
      <c r="AU90" s="211"/>
      <c r="AV90" s="211"/>
      <c r="AW90" s="211"/>
      <c r="AX90" s="211"/>
      <c r="AY90" s="211"/>
      <c r="AZ90" s="211"/>
      <c r="BA90" s="211"/>
      <c r="BB90" s="211"/>
      <c r="BC90" s="211"/>
      <c r="BD90" s="211"/>
      <c r="BE90" s="211"/>
      <c r="BF90" s="211"/>
      <c r="BG90" s="211"/>
      <c r="BH90" s="211"/>
      <c r="BI90" s="211"/>
      <c r="BJ90" s="211"/>
      <c r="BK90" s="211"/>
      <c r="BL90" s="211"/>
      <c r="BM90" s="211"/>
      <c r="BN90" s="211"/>
      <c r="BO90" s="211"/>
      <c r="BP90" s="211"/>
      <c r="BQ90" s="211"/>
    </row>
    <row r="91" spans="2:69">
      <c r="B91" s="211"/>
      <c r="C91" s="211"/>
      <c r="D91" s="211"/>
      <c r="E91" s="211"/>
      <c r="F91" s="211"/>
      <c r="G91" s="211"/>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211"/>
      <c r="AL91" s="211"/>
      <c r="AM91" s="211"/>
      <c r="AN91" s="211"/>
      <c r="AO91" s="211"/>
      <c r="AP91" s="211"/>
      <c r="AQ91" s="211"/>
      <c r="AR91" s="211"/>
      <c r="AS91" s="211"/>
      <c r="AT91" s="211"/>
      <c r="AU91" s="211"/>
      <c r="AV91" s="211"/>
      <c r="AW91" s="211"/>
      <c r="AX91" s="211"/>
      <c r="AY91" s="211"/>
      <c r="AZ91" s="211"/>
      <c r="BA91" s="211"/>
      <c r="BB91" s="211"/>
      <c r="BC91" s="211"/>
      <c r="BD91" s="211"/>
      <c r="BE91" s="211"/>
      <c r="BF91" s="211"/>
      <c r="BG91" s="211"/>
      <c r="BH91" s="211"/>
      <c r="BI91" s="211"/>
      <c r="BJ91" s="211"/>
      <c r="BK91" s="211"/>
      <c r="BL91" s="211"/>
      <c r="BM91" s="211"/>
      <c r="BN91" s="211"/>
      <c r="BO91" s="211"/>
      <c r="BP91" s="211"/>
      <c r="BQ91" s="211"/>
    </row>
    <row r="92" spans="2:69">
      <c r="B92" s="211"/>
      <c r="C92" s="211"/>
      <c r="D92" s="211"/>
      <c r="E92" s="211"/>
      <c r="F92" s="211"/>
      <c r="G92" s="211"/>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211"/>
      <c r="AL92" s="211"/>
      <c r="AM92" s="211"/>
      <c r="AN92" s="211"/>
      <c r="AO92" s="211"/>
      <c r="AP92" s="211"/>
      <c r="AQ92" s="211"/>
      <c r="AR92" s="211"/>
      <c r="AS92" s="211"/>
      <c r="AT92" s="211"/>
      <c r="AU92" s="211"/>
      <c r="AV92" s="211"/>
      <c r="AW92" s="211"/>
      <c r="AX92" s="211"/>
      <c r="AY92" s="211"/>
      <c r="AZ92" s="211"/>
      <c r="BA92" s="211"/>
      <c r="BB92" s="211"/>
      <c r="BC92" s="211"/>
      <c r="BD92" s="211"/>
      <c r="BE92" s="211"/>
      <c r="BF92" s="211"/>
      <c r="BG92" s="211"/>
      <c r="BH92" s="211"/>
      <c r="BI92" s="211"/>
      <c r="BJ92" s="211"/>
      <c r="BK92" s="211"/>
      <c r="BL92" s="211"/>
      <c r="BM92" s="211"/>
      <c r="BN92" s="211"/>
      <c r="BO92" s="211"/>
      <c r="BP92" s="211"/>
      <c r="BQ92" s="211"/>
    </row>
    <row r="93" spans="2:69">
      <c r="B93" s="211"/>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211"/>
      <c r="AL93" s="211"/>
      <c r="AM93" s="211"/>
      <c r="AN93" s="211"/>
      <c r="AO93" s="211"/>
      <c r="AP93" s="211"/>
      <c r="AQ93" s="211"/>
      <c r="AR93" s="211"/>
      <c r="AS93" s="211"/>
      <c r="AT93" s="211"/>
      <c r="AU93" s="211"/>
      <c r="AV93" s="211"/>
      <c r="AW93" s="211"/>
      <c r="AX93" s="211"/>
      <c r="AY93" s="211"/>
      <c r="AZ93" s="211"/>
      <c r="BA93" s="211"/>
      <c r="BB93" s="211"/>
      <c r="BC93" s="211"/>
      <c r="BD93" s="211"/>
      <c r="BE93" s="211"/>
      <c r="BF93" s="211"/>
      <c r="BG93" s="211"/>
      <c r="BH93" s="211"/>
      <c r="BI93" s="211"/>
      <c r="BJ93" s="211"/>
      <c r="BK93" s="211"/>
      <c r="BL93" s="211"/>
      <c r="BM93" s="211"/>
      <c r="BN93" s="211"/>
      <c r="BO93" s="211"/>
      <c r="BP93" s="211"/>
      <c r="BQ93" s="211"/>
    </row>
    <row r="94" spans="2:69">
      <c r="B94" s="211"/>
      <c r="C94" s="211"/>
      <c r="D94" s="211"/>
      <c r="E94" s="211"/>
      <c r="F94" s="211"/>
      <c r="G94" s="211"/>
      <c r="H94" s="211"/>
      <c r="I94" s="211"/>
      <c r="J94" s="211"/>
      <c r="K94" s="211"/>
      <c r="L94" s="211"/>
      <c r="M94" s="211"/>
      <c r="N94" s="211"/>
      <c r="O94" s="211"/>
      <c r="P94" s="211"/>
      <c r="Q94" s="211"/>
      <c r="R94" s="211"/>
      <c r="S94" s="211"/>
      <c r="T94" s="211"/>
      <c r="U94" s="211"/>
      <c r="V94" s="211"/>
      <c r="W94" s="211"/>
      <c r="X94" s="211"/>
      <c r="Y94" s="211"/>
      <c r="Z94" s="211"/>
      <c r="AA94" s="211"/>
      <c r="AB94" s="211"/>
      <c r="AC94" s="211"/>
      <c r="AD94" s="211"/>
      <c r="AE94" s="211"/>
      <c r="AF94" s="211"/>
      <c r="AG94" s="211"/>
      <c r="AH94" s="211"/>
      <c r="AI94" s="211"/>
      <c r="AJ94" s="211"/>
      <c r="AK94" s="211"/>
      <c r="AL94" s="211"/>
      <c r="AM94" s="211"/>
      <c r="AN94" s="211"/>
      <c r="AO94" s="211"/>
      <c r="AP94" s="211"/>
      <c r="AQ94" s="211"/>
      <c r="AR94" s="211"/>
      <c r="AS94" s="211"/>
      <c r="AT94" s="211"/>
      <c r="AU94" s="211"/>
      <c r="AV94" s="211"/>
      <c r="AW94" s="211"/>
      <c r="AX94" s="211"/>
      <c r="AY94" s="211"/>
      <c r="AZ94" s="211"/>
      <c r="BA94" s="211"/>
      <c r="BB94" s="211"/>
      <c r="BC94" s="211"/>
      <c r="BD94" s="211"/>
      <c r="BE94" s="211"/>
      <c r="BF94" s="211"/>
      <c r="BG94" s="211"/>
      <c r="BH94" s="211"/>
      <c r="BI94" s="211"/>
      <c r="BJ94" s="211"/>
      <c r="BK94" s="211"/>
      <c r="BL94" s="211"/>
      <c r="BM94" s="211"/>
      <c r="BN94" s="211"/>
      <c r="BO94" s="211"/>
      <c r="BP94" s="211"/>
      <c r="BQ94" s="211"/>
    </row>
    <row r="95" spans="2:69">
      <c r="B95" s="211"/>
      <c r="C95" s="211"/>
      <c r="D95" s="211"/>
      <c r="E95" s="211"/>
      <c r="F95" s="211"/>
      <c r="G95" s="211"/>
      <c r="H95" s="211"/>
      <c r="I95" s="211"/>
      <c r="J95" s="211"/>
      <c r="K95" s="211"/>
      <c r="L95" s="211"/>
      <c r="M95" s="211"/>
      <c r="N95" s="211"/>
      <c r="O95" s="211"/>
      <c r="P95" s="211"/>
      <c r="Q95" s="211"/>
      <c r="R95" s="211"/>
      <c r="S95" s="211"/>
      <c r="T95" s="211"/>
      <c r="U95" s="211"/>
      <c r="V95" s="211"/>
      <c r="W95" s="211"/>
      <c r="X95" s="211"/>
      <c r="Y95" s="211"/>
      <c r="Z95" s="211"/>
      <c r="AA95" s="211"/>
      <c r="AB95" s="211"/>
      <c r="AC95" s="211"/>
      <c r="AD95" s="211"/>
      <c r="AE95" s="211"/>
      <c r="AF95" s="211"/>
      <c r="AG95" s="211"/>
      <c r="AH95" s="211"/>
      <c r="AI95" s="211"/>
      <c r="AJ95" s="211"/>
      <c r="AK95" s="211"/>
      <c r="AL95" s="211"/>
      <c r="AM95" s="211"/>
      <c r="AN95" s="211"/>
      <c r="AO95" s="211"/>
      <c r="AP95" s="211"/>
      <c r="AQ95" s="211"/>
      <c r="AR95" s="211"/>
      <c r="AS95" s="211"/>
      <c r="AT95" s="211"/>
      <c r="AU95" s="211"/>
      <c r="AV95" s="211"/>
      <c r="AW95" s="211"/>
      <c r="AX95" s="211"/>
      <c r="AY95" s="211"/>
      <c r="AZ95" s="211"/>
      <c r="BA95" s="211"/>
      <c r="BB95" s="211"/>
      <c r="BC95" s="211"/>
      <c r="BD95" s="211"/>
      <c r="BE95" s="211"/>
      <c r="BF95" s="211"/>
      <c r="BG95" s="211"/>
      <c r="BH95" s="211"/>
      <c r="BI95" s="211"/>
      <c r="BJ95" s="211"/>
      <c r="BK95" s="211"/>
      <c r="BL95" s="211"/>
      <c r="BM95" s="211"/>
      <c r="BN95" s="211"/>
      <c r="BO95" s="211"/>
      <c r="BP95" s="211"/>
      <c r="BQ95" s="211"/>
    </row>
    <row r="96" spans="2:69">
      <c r="B96" s="211"/>
      <c r="C96" s="211"/>
      <c r="D96" s="211"/>
      <c r="E96" s="211"/>
      <c r="F96" s="211"/>
      <c r="G96" s="211"/>
      <c r="H96" s="211"/>
      <c r="I96" s="211"/>
      <c r="J96" s="211"/>
      <c r="K96" s="211"/>
      <c r="L96" s="211"/>
      <c r="M96" s="211"/>
      <c r="N96" s="211"/>
      <c r="O96" s="211"/>
      <c r="P96" s="211"/>
      <c r="Q96" s="211"/>
      <c r="R96" s="211"/>
      <c r="S96" s="211"/>
      <c r="T96" s="211"/>
      <c r="U96" s="211"/>
      <c r="V96" s="211"/>
      <c r="W96" s="211"/>
      <c r="X96" s="211"/>
      <c r="Y96" s="211"/>
      <c r="Z96" s="211"/>
      <c r="AA96" s="211"/>
      <c r="AB96" s="211"/>
      <c r="AC96" s="211"/>
      <c r="AD96" s="211"/>
      <c r="AE96" s="211"/>
      <c r="AF96" s="211"/>
      <c r="AG96" s="211"/>
      <c r="AH96" s="211"/>
      <c r="AI96" s="211"/>
      <c r="AJ96" s="211"/>
      <c r="AK96" s="211"/>
      <c r="AL96" s="211"/>
      <c r="AM96" s="211"/>
      <c r="AN96" s="211"/>
      <c r="AO96" s="211"/>
      <c r="AP96" s="211"/>
      <c r="AQ96" s="211"/>
      <c r="AR96" s="211"/>
      <c r="AS96" s="211"/>
      <c r="AT96" s="211"/>
      <c r="AU96" s="211"/>
      <c r="AV96" s="211"/>
      <c r="AW96" s="211"/>
      <c r="AX96" s="211"/>
      <c r="AY96" s="211"/>
      <c r="AZ96" s="211"/>
      <c r="BA96" s="211"/>
      <c r="BB96" s="211"/>
      <c r="BC96" s="211"/>
      <c r="BD96" s="211"/>
      <c r="BE96" s="211"/>
      <c r="BF96" s="211"/>
      <c r="BG96" s="211"/>
      <c r="BH96" s="211"/>
      <c r="BI96" s="211"/>
      <c r="BJ96" s="211"/>
      <c r="BK96" s="211"/>
      <c r="BL96" s="211"/>
      <c r="BM96" s="211"/>
      <c r="BN96" s="211"/>
      <c r="BO96" s="211"/>
      <c r="BP96" s="211"/>
      <c r="BQ96" s="211"/>
    </row>
    <row r="97" spans="2:69">
      <c r="B97" s="211"/>
      <c r="C97" s="211"/>
      <c r="D97" s="211"/>
      <c r="E97" s="211"/>
      <c r="F97" s="211"/>
      <c r="G97" s="211"/>
      <c r="H97" s="211"/>
      <c r="I97" s="211"/>
      <c r="J97" s="211"/>
      <c r="K97" s="211"/>
      <c r="L97" s="211"/>
      <c r="M97" s="211"/>
      <c r="N97" s="211"/>
      <c r="O97" s="211"/>
      <c r="P97" s="211"/>
      <c r="Q97" s="211"/>
      <c r="R97" s="211"/>
      <c r="S97" s="211"/>
      <c r="T97" s="211"/>
      <c r="U97" s="211"/>
      <c r="V97" s="211"/>
      <c r="W97" s="211"/>
      <c r="X97" s="211"/>
      <c r="Y97" s="211"/>
      <c r="Z97" s="211"/>
      <c r="AA97" s="211"/>
      <c r="AB97" s="211"/>
      <c r="AC97" s="211"/>
      <c r="AD97" s="211"/>
      <c r="AE97" s="211"/>
      <c r="AF97" s="211"/>
      <c r="AG97" s="211"/>
      <c r="AH97" s="211"/>
      <c r="AI97" s="211"/>
      <c r="AJ97" s="211"/>
      <c r="AK97" s="211"/>
      <c r="AL97" s="211"/>
      <c r="AM97" s="211"/>
      <c r="AN97" s="211"/>
      <c r="AO97" s="211"/>
      <c r="AP97" s="211"/>
      <c r="AQ97" s="211"/>
      <c r="AR97" s="211"/>
      <c r="AS97" s="211"/>
      <c r="AT97" s="211"/>
      <c r="AU97" s="211"/>
      <c r="AV97" s="211"/>
      <c r="AW97" s="211"/>
      <c r="AX97" s="211"/>
      <c r="AY97" s="211"/>
      <c r="AZ97" s="211"/>
      <c r="BA97" s="211"/>
      <c r="BB97" s="211"/>
      <c r="BC97" s="211"/>
      <c r="BD97" s="211"/>
      <c r="BE97" s="211"/>
      <c r="BF97" s="211"/>
      <c r="BG97" s="211"/>
      <c r="BH97" s="211"/>
      <c r="BI97" s="211"/>
      <c r="BJ97" s="211"/>
      <c r="BK97" s="211"/>
      <c r="BL97" s="211"/>
      <c r="BM97" s="211"/>
      <c r="BN97" s="211"/>
      <c r="BO97" s="211"/>
      <c r="BP97" s="211"/>
      <c r="BQ97" s="211"/>
    </row>
    <row r="98" spans="2:69">
      <c r="B98" s="211"/>
      <c r="C98" s="211"/>
      <c r="D98" s="211"/>
      <c r="E98" s="211"/>
      <c r="F98" s="211"/>
      <c r="G98" s="211"/>
      <c r="H98" s="211"/>
      <c r="I98" s="211"/>
      <c r="J98" s="211"/>
      <c r="K98" s="211"/>
      <c r="L98" s="211"/>
      <c r="M98" s="211"/>
      <c r="N98" s="211"/>
      <c r="O98" s="211"/>
      <c r="P98" s="211"/>
      <c r="Q98" s="211"/>
      <c r="R98" s="211"/>
      <c r="S98" s="211"/>
      <c r="T98" s="211"/>
      <c r="U98" s="211"/>
      <c r="V98" s="211"/>
      <c r="W98" s="211"/>
      <c r="X98" s="211"/>
      <c r="Y98" s="211"/>
      <c r="Z98" s="211"/>
      <c r="AA98" s="211"/>
      <c r="AB98" s="211"/>
      <c r="AC98" s="211"/>
      <c r="AD98" s="211"/>
      <c r="AE98" s="211"/>
      <c r="AF98" s="211"/>
      <c r="AG98" s="211"/>
      <c r="AH98" s="211"/>
      <c r="AI98" s="211"/>
      <c r="AJ98" s="211"/>
      <c r="AK98" s="211"/>
      <c r="AL98" s="211"/>
      <c r="AM98" s="211"/>
      <c r="AN98" s="211"/>
      <c r="AO98" s="211"/>
      <c r="AP98" s="211"/>
      <c r="AQ98" s="211"/>
      <c r="AR98" s="211"/>
      <c r="AS98" s="211"/>
      <c r="AT98" s="211"/>
      <c r="AU98" s="211"/>
      <c r="AV98" s="211"/>
      <c r="AW98" s="211"/>
      <c r="AX98" s="211"/>
      <c r="AY98" s="211"/>
      <c r="AZ98" s="211"/>
      <c r="BA98" s="211"/>
      <c r="BB98" s="211"/>
      <c r="BC98" s="211"/>
      <c r="BD98" s="211"/>
      <c r="BE98" s="211"/>
      <c r="BF98" s="211"/>
      <c r="BG98" s="211"/>
      <c r="BH98" s="211"/>
      <c r="BI98" s="211"/>
      <c r="BJ98" s="211"/>
      <c r="BK98" s="211"/>
      <c r="BL98" s="211"/>
      <c r="BM98" s="211"/>
      <c r="BN98" s="211"/>
      <c r="BO98" s="211"/>
      <c r="BP98" s="211"/>
      <c r="BQ98" s="211"/>
    </row>
    <row r="99" spans="2:69">
      <c r="B99" s="211"/>
      <c r="C99" s="211"/>
      <c r="D99" s="211"/>
      <c r="E99" s="211"/>
      <c r="F99" s="211"/>
      <c r="G99" s="211"/>
      <c r="H99" s="211"/>
      <c r="I99" s="211"/>
      <c r="J99" s="211"/>
      <c r="K99" s="211"/>
      <c r="L99" s="211"/>
      <c r="M99" s="211"/>
      <c r="N99" s="211"/>
      <c r="O99" s="211"/>
      <c r="P99" s="211"/>
      <c r="Q99" s="211"/>
      <c r="R99" s="211"/>
      <c r="S99" s="211"/>
      <c r="T99" s="211"/>
      <c r="U99" s="211"/>
      <c r="V99" s="211"/>
      <c r="W99" s="211"/>
      <c r="X99" s="211"/>
      <c r="Y99" s="211"/>
      <c r="Z99" s="211"/>
      <c r="AA99" s="211"/>
      <c r="AB99" s="211"/>
      <c r="AC99" s="211"/>
      <c r="AD99" s="211"/>
      <c r="AE99" s="211"/>
      <c r="AF99" s="211"/>
      <c r="AG99" s="211"/>
      <c r="AH99" s="211"/>
      <c r="AI99" s="211"/>
      <c r="AJ99" s="211"/>
      <c r="AK99" s="211"/>
      <c r="AL99" s="211"/>
      <c r="AM99" s="211"/>
      <c r="AN99" s="211"/>
      <c r="AO99" s="211"/>
      <c r="AP99" s="211"/>
      <c r="AQ99" s="211"/>
      <c r="AR99" s="211"/>
      <c r="AS99" s="211"/>
      <c r="AT99" s="211"/>
      <c r="AU99" s="211"/>
      <c r="AV99" s="211"/>
      <c r="AW99" s="211"/>
      <c r="AX99" s="211"/>
      <c r="AY99" s="211"/>
      <c r="AZ99" s="211"/>
      <c r="BA99" s="211"/>
      <c r="BB99" s="211"/>
      <c r="BC99" s="211"/>
      <c r="BD99" s="211"/>
      <c r="BE99" s="211"/>
      <c r="BF99" s="211"/>
      <c r="BG99" s="211"/>
      <c r="BH99" s="211"/>
      <c r="BI99" s="211"/>
      <c r="BJ99" s="211"/>
      <c r="BK99" s="211"/>
      <c r="BL99" s="211"/>
      <c r="BM99" s="211"/>
      <c r="BN99" s="211"/>
      <c r="BO99" s="211"/>
      <c r="BP99" s="211"/>
      <c r="BQ99" s="211"/>
    </row>
    <row r="100" spans="2:69">
      <c r="B100" s="211"/>
      <c r="C100" s="211"/>
      <c r="D100" s="211"/>
      <c r="E100" s="211"/>
      <c r="F100" s="211"/>
      <c r="G100" s="211"/>
      <c r="H100" s="211"/>
      <c r="I100" s="211"/>
      <c r="J100" s="211"/>
      <c r="K100" s="211"/>
      <c r="L100" s="211"/>
      <c r="M100" s="211"/>
      <c r="N100" s="211"/>
      <c r="O100" s="211"/>
      <c r="P100" s="211"/>
      <c r="Q100" s="211"/>
      <c r="R100" s="211"/>
      <c r="S100" s="211"/>
      <c r="T100" s="211"/>
      <c r="U100" s="211"/>
      <c r="V100" s="211"/>
      <c r="W100" s="211"/>
      <c r="X100" s="211"/>
      <c r="Y100" s="211"/>
      <c r="Z100" s="211"/>
      <c r="AA100" s="211"/>
      <c r="AB100" s="211"/>
      <c r="AC100" s="211"/>
      <c r="AD100" s="211"/>
      <c r="AE100" s="211"/>
      <c r="AF100" s="211"/>
      <c r="AG100" s="211"/>
      <c r="AH100" s="211"/>
      <c r="AI100" s="211"/>
      <c r="AJ100" s="211"/>
      <c r="AK100" s="211"/>
      <c r="AL100" s="211"/>
      <c r="AM100" s="211"/>
      <c r="AN100" s="211"/>
      <c r="AO100" s="211"/>
      <c r="AP100" s="211"/>
      <c r="AQ100" s="211"/>
      <c r="AR100" s="211"/>
      <c r="AS100" s="211"/>
      <c r="AT100" s="211"/>
      <c r="AU100" s="211"/>
      <c r="AV100" s="211"/>
      <c r="AW100" s="211"/>
      <c r="AX100" s="211"/>
      <c r="AY100" s="211"/>
      <c r="AZ100" s="211"/>
      <c r="BA100" s="211"/>
      <c r="BB100" s="211"/>
      <c r="BC100" s="211"/>
      <c r="BD100" s="211"/>
      <c r="BE100" s="211"/>
      <c r="BF100" s="211"/>
      <c r="BG100" s="211"/>
      <c r="BH100" s="211"/>
      <c r="BI100" s="211"/>
      <c r="BJ100" s="211"/>
      <c r="BK100" s="211"/>
      <c r="BL100" s="211"/>
      <c r="BM100" s="211"/>
      <c r="BN100" s="211"/>
      <c r="BO100" s="211"/>
      <c r="BP100" s="211"/>
      <c r="BQ100" s="211"/>
    </row>
    <row r="101" spans="2:69">
      <c r="B101" s="211"/>
      <c r="C101" s="211"/>
      <c r="D101" s="211"/>
      <c r="E101" s="211"/>
      <c r="F101" s="211"/>
      <c r="G101" s="211"/>
      <c r="H101" s="211"/>
      <c r="I101" s="211"/>
      <c r="J101" s="211"/>
      <c r="K101" s="211"/>
      <c r="L101" s="211"/>
      <c r="M101" s="211"/>
      <c r="N101" s="211"/>
      <c r="O101" s="211"/>
      <c r="P101" s="211"/>
      <c r="Q101" s="211"/>
      <c r="R101" s="211"/>
      <c r="S101" s="211"/>
      <c r="T101" s="211"/>
      <c r="U101" s="211"/>
      <c r="V101" s="211"/>
      <c r="W101" s="211"/>
      <c r="X101" s="211"/>
      <c r="Y101" s="211"/>
      <c r="Z101" s="211"/>
      <c r="AA101" s="211"/>
      <c r="AB101" s="211"/>
      <c r="AC101" s="211"/>
      <c r="AD101" s="211"/>
      <c r="AE101" s="211"/>
      <c r="AF101" s="211"/>
      <c r="AG101" s="211"/>
      <c r="AH101" s="211"/>
      <c r="AI101" s="211"/>
      <c r="AJ101" s="211"/>
      <c r="AK101" s="211"/>
      <c r="AL101" s="211"/>
      <c r="AM101" s="211"/>
      <c r="AN101" s="211"/>
      <c r="AO101" s="211"/>
      <c r="AP101" s="211"/>
      <c r="AQ101" s="211"/>
      <c r="AR101" s="211"/>
      <c r="AS101" s="211"/>
      <c r="AT101" s="211"/>
      <c r="AU101" s="211"/>
      <c r="AV101" s="211"/>
      <c r="AW101" s="211"/>
      <c r="AX101" s="211"/>
      <c r="AY101" s="211"/>
      <c r="AZ101" s="211"/>
      <c r="BA101" s="211"/>
      <c r="BB101" s="211"/>
      <c r="BC101" s="211"/>
      <c r="BD101" s="211"/>
      <c r="BE101" s="211"/>
      <c r="BF101" s="211"/>
      <c r="BG101" s="211"/>
      <c r="BH101" s="211"/>
      <c r="BI101" s="211"/>
      <c r="BJ101" s="211"/>
      <c r="BK101" s="211"/>
      <c r="BL101" s="211"/>
      <c r="BM101" s="211"/>
      <c r="BN101" s="211"/>
      <c r="BO101" s="211"/>
      <c r="BP101" s="211"/>
      <c r="BQ101" s="211"/>
    </row>
    <row r="102" spans="2:69">
      <c r="B102" s="211"/>
      <c r="C102" s="211"/>
      <c r="D102" s="211"/>
      <c r="E102" s="211"/>
      <c r="F102" s="211"/>
      <c r="G102" s="211"/>
      <c r="H102" s="211"/>
      <c r="I102" s="211"/>
      <c r="J102" s="211"/>
      <c r="K102" s="211"/>
      <c r="L102" s="211"/>
      <c r="M102" s="211"/>
      <c r="N102" s="211"/>
      <c r="O102" s="211"/>
      <c r="P102" s="211"/>
      <c r="Q102" s="211"/>
      <c r="R102" s="211"/>
      <c r="S102" s="211"/>
      <c r="T102" s="211"/>
      <c r="U102" s="211"/>
      <c r="V102" s="211"/>
      <c r="W102" s="211"/>
      <c r="X102" s="211"/>
      <c r="Y102" s="211"/>
      <c r="Z102" s="211"/>
      <c r="AA102" s="211"/>
      <c r="AB102" s="211"/>
      <c r="AC102" s="211"/>
      <c r="AD102" s="211"/>
      <c r="AE102" s="211"/>
      <c r="AF102" s="211"/>
      <c r="AG102" s="211"/>
      <c r="AH102" s="211"/>
      <c r="AI102" s="211"/>
      <c r="AJ102" s="211"/>
      <c r="AK102" s="211"/>
      <c r="AL102" s="211"/>
      <c r="AM102" s="211"/>
      <c r="AN102" s="211"/>
      <c r="AO102" s="211"/>
      <c r="AP102" s="211"/>
      <c r="AQ102" s="211"/>
      <c r="AR102" s="211"/>
      <c r="AS102" s="211"/>
      <c r="AT102" s="211"/>
      <c r="AU102" s="211"/>
      <c r="AV102" s="211"/>
      <c r="AW102" s="211"/>
      <c r="AX102" s="211"/>
      <c r="AY102" s="211"/>
      <c r="AZ102" s="211"/>
      <c r="BA102" s="211"/>
      <c r="BB102" s="211"/>
      <c r="BC102" s="211"/>
      <c r="BD102" s="211"/>
      <c r="BE102" s="211"/>
      <c r="BF102" s="211"/>
      <c r="BG102" s="211"/>
      <c r="BH102" s="211"/>
      <c r="BI102" s="211"/>
      <c r="BJ102" s="211"/>
      <c r="BK102" s="211"/>
      <c r="BL102" s="211"/>
      <c r="BM102" s="211"/>
      <c r="BN102" s="211"/>
      <c r="BO102" s="211"/>
      <c r="BP102" s="211"/>
      <c r="BQ102" s="211"/>
    </row>
    <row r="103" spans="2:69">
      <c r="B103" s="211"/>
      <c r="C103" s="211"/>
      <c r="D103" s="211"/>
      <c r="E103" s="211"/>
      <c r="F103" s="211"/>
      <c r="G103" s="211"/>
      <c r="H103" s="211"/>
      <c r="I103" s="211"/>
      <c r="J103" s="211"/>
      <c r="K103" s="211"/>
      <c r="L103" s="211"/>
      <c r="M103" s="211"/>
      <c r="N103" s="211"/>
      <c r="O103" s="211"/>
      <c r="P103" s="211"/>
      <c r="Q103" s="211"/>
      <c r="R103" s="211"/>
      <c r="S103" s="211"/>
      <c r="T103" s="211"/>
      <c r="U103" s="211"/>
      <c r="V103" s="211"/>
      <c r="W103" s="211"/>
      <c r="X103" s="211"/>
      <c r="Y103" s="211"/>
      <c r="Z103" s="211"/>
      <c r="AA103" s="211"/>
      <c r="AB103" s="211"/>
      <c r="AC103" s="211"/>
      <c r="AD103" s="211"/>
      <c r="AE103" s="211"/>
      <c r="AF103" s="211"/>
      <c r="AG103" s="211"/>
      <c r="AH103" s="211"/>
      <c r="AI103" s="211"/>
      <c r="AJ103" s="211"/>
      <c r="AK103" s="211"/>
      <c r="AL103" s="211"/>
      <c r="AM103" s="211"/>
      <c r="AN103" s="211"/>
      <c r="AO103" s="211"/>
      <c r="AP103" s="211"/>
      <c r="AQ103" s="211"/>
      <c r="AR103" s="211"/>
      <c r="AS103" s="211"/>
      <c r="AT103" s="211"/>
      <c r="AU103" s="211"/>
      <c r="AV103" s="211"/>
      <c r="AW103" s="211"/>
      <c r="AX103" s="211"/>
      <c r="AY103" s="211"/>
      <c r="AZ103" s="211"/>
      <c r="BA103" s="211"/>
      <c r="BB103" s="211"/>
      <c r="BC103" s="211"/>
      <c r="BD103" s="211"/>
      <c r="BE103" s="211"/>
      <c r="BF103" s="211"/>
      <c r="BG103" s="211"/>
      <c r="BH103" s="211"/>
      <c r="BI103" s="211"/>
      <c r="BJ103" s="211"/>
      <c r="BK103" s="211"/>
      <c r="BL103" s="211"/>
      <c r="BM103" s="211"/>
      <c r="BN103" s="211"/>
      <c r="BO103" s="211"/>
      <c r="BP103" s="211"/>
      <c r="BQ103" s="211"/>
    </row>
    <row r="104" spans="2:69">
      <c r="B104" s="211"/>
      <c r="C104" s="211"/>
      <c r="D104" s="211"/>
      <c r="E104" s="211"/>
      <c r="F104" s="211"/>
      <c r="G104" s="211"/>
      <c r="H104" s="211"/>
      <c r="I104" s="211"/>
      <c r="J104" s="211"/>
      <c r="K104" s="211"/>
      <c r="L104" s="211"/>
      <c r="M104" s="211"/>
      <c r="N104" s="211"/>
      <c r="O104" s="211"/>
      <c r="P104" s="211"/>
      <c r="Q104" s="211"/>
      <c r="R104" s="211"/>
      <c r="S104" s="211"/>
      <c r="T104" s="211"/>
      <c r="U104" s="211"/>
      <c r="V104" s="211"/>
      <c r="W104" s="211"/>
      <c r="X104" s="211"/>
      <c r="Y104" s="211"/>
      <c r="Z104" s="211"/>
      <c r="AA104" s="211"/>
      <c r="AB104" s="211"/>
      <c r="AC104" s="211"/>
      <c r="AD104" s="211"/>
      <c r="AE104" s="211"/>
      <c r="AF104" s="211"/>
      <c r="AG104" s="211"/>
      <c r="AH104" s="211"/>
      <c r="AI104" s="211"/>
      <c r="AJ104" s="211"/>
      <c r="AK104" s="211"/>
      <c r="AL104" s="211"/>
      <c r="AM104" s="211"/>
      <c r="AN104" s="211"/>
      <c r="AO104" s="211"/>
      <c r="AP104" s="211"/>
      <c r="AQ104" s="211"/>
      <c r="AR104" s="211"/>
      <c r="AS104" s="211"/>
      <c r="AT104" s="211"/>
      <c r="AU104" s="211"/>
      <c r="AV104" s="211"/>
      <c r="AW104" s="211"/>
      <c r="AX104" s="211"/>
      <c r="AY104" s="211"/>
      <c r="AZ104" s="211"/>
      <c r="BA104" s="211"/>
      <c r="BB104" s="211"/>
      <c r="BC104" s="211"/>
      <c r="BD104" s="211"/>
      <c r="BE104" s="211"/>
      <c r="BF104" s="211"/>
      <c r="BG104" s="211"/>
      <c r="BH104" s="211"/>
      <c r="BI104" s="211"/>
      <c r="BJ104" s="211"/>
      <c r="BK104" s="211"/>
      <c r="BL104" s="211"/>
      <c r="BM104" s="211"/>
      <c r="BN104" s="211"/>
      <c r="BO104" s="211"/>
      <c r="BP104" s="211"/>
      <c r="BQ104" s="211"/>
    </row>
    <row r="105" spans="2:69">
      <c r="B105" s="211"/>
      <c r="C105" s="211"/>
      <c r="D105" s="211"/>
      <c r="E105" s="211"/>
      <c r="F105" s="211"/>
      <c r="G105" s="211"/>
      <c r="H105" s="211"/>
      <c r="I105" s="211"/>
      <c r="J105" s="211"/>
      <c r="K105" s="211"/>
      <c r="L105" s="211"/>
      <c r="M105" s="211"/>
      <c r="N105" s="211"/>
      <c r="O105" s="211"/>
      <c r="P105" s="211"/>
      <c r="Q105" s="211"/>
      <c r="R105" s="211"/>
      <c r="S105" s="211"/>
      <c r="T105" s="211"/>
      <c r="U105" s="211"/>
      <c r="V105" s="211"/>
      <c r="W105" s="211"/>
      <c r="X105" s="211"/>
      <c r="Y105" s="211"/>
      <c r="Z105" s="211"/>
      <c r="AA105" s="211"/>
      <c r="AB105" s="211"/>
      <c r="AC105" s="211"/>
      <c r="AD105" s="211"/>
      <c r="AE105" s="211"/>
      <c r="AF105" s="211"/>
      <c r="AG105" s="211"/>
      <c r="AH105" s="211"/>
      <c r="AI105" s="211"/>
      <c r="AJ105" s="211"/>
      <c r="AK105" s="211"/>
      <c r="AL105" s="211"/>
      <c r="AM105" s="211"/>
      <c r="AN105" s="211"/>
      <c r="AO105" s="211"/>
      <c r="AP105" s="211"/>
      <c r="AQ105" s="211"/>
      <c r="AR105" s="211"/>
      <c r="AS105" s="211"/>
      <c r="AT105" s="211"/>
      <c r="AU105" s="211"/>
      <c r="AV105" s="211"/>
      <c r="AW105" s="211"/>
      <c r="AX105" s="211"/>
      <c r="AY105" s="211"/>
      <c r="AZ105" s="211"/>
      <c r="BA105" s="211"/>
      <c r="BB105" s="211"/>
      <c r="BC105" s="211"/>
      <c r="BD105" s="211"/>
      <c r="BE105" s="211"/>
      <c r="BF105" s="211"/>
      <c r="BG105" s="211"/>
      <c r="BH105" s="211"/>
      <c r="BI105" s="211"/>
      <c r="BJ105" s="211"/>
      <c r="BK105" s="211"/>
      <c r="BL105" s="211"/>
      <c r="BM105" s="211"/>
      <c r="BN105" s="211"/>
      <c r="BO105" s="211"/>
      <c r="BP105" s="211"/>
      <c r="BQ105" s="211"/>
    </row>
    <row r="106" spans="2:69">
      <c r="B106" s="211"/>
      <c r="C106" s="211"/>
      <c r="D106" s="211"/>
      <c r="E106" s="211"/>
      <c r="F106" s="211"/>
      <c r="G106" s="211"/>
      <c r="H106" s="211"/>
      <c r="I106" s="211"/>
      <c r="J106" s="211"/>
      <c r="K106" s="211"/>
      <c r="L106" s="211"/>
      <c r="M106" s="211"/>
      <c r="N106" s="211"/>
      <c r="O106" s="211"/>
      <c r="P106" s="211"/>
      <c r="Q106" s="211"/>
      <c r="R106" s="211"/>
      <c r="S106" s="211"/>
      <c r="T106" s="211"/>
      <c r="U106" s="211"/>
      <c r="V106" s="211"/>
      <c r="W106" s="211"/>
      <c r="X106" s="211"/>
      <c r="Y106" s="211"/>
      <c r="Z106" s="211"/>
      <c r="AA106" s="211"/>
      <c r="AB106" s="211"/>
      <c r="AC106" s="211"/>
      <c r="AD106" s="211"/>
      <c r="AE106" s="211"/>
      <c r="AF106" s="211"/>
      <c r="AG106" s="211"/>
      <c r="AH106" s="211"/>
      <c r="AI106" s="211"/>
      <c r="AJ106" s="211"/>
      <c r="AK106" s="211"/>
      <c r="AL106" s="211"/>
      <c r="AM106" s="211"/>
      <c r="AN106" s="211"/>
      <c r="AO106" s="211"/>
      <c r="AP106" s="211"/>
      <c r="AQ106" s="211"/>
      <c r="AR106" s="211"/>
      <c r="AS106" s="211"/>
      <c r="AT106" s="211"/>
      <c r="AU106" s="211"/>
      <c r="AV106" s="211"/>
      <c r="AW106" s="211"/>
      <c r="AX106" s="211"/>
      <c r="AY106" s="211"/>
      <c r="AZ106" s="211"/>
      <c r="BA106" s="211"/>
      <c r="BB106" s="211"/>
      <c r="BC106" s="211"/>
      <c r="BD106" s="211"/>
      <c r="BE106" s="211"/>
      <c r="BF106" s="211"/>
      <c r="BG106" s="211"/>
      <c r="BH106" s="211"/>
      <c r="BI106" s="211"/>
      <c r="BJ106" s="211"/>
      <c r="BK106" s="211"/>
      <c r="BL106" s="211"/>
      <c r="BM106" s="211"/>
      <c r="BN106" s="211"/>
      <c r="BO106" s="211"/>
      <c r="BP106" s="211"/>
      <c r="BQ106" s="211"/>
    </row>
    <row r="107" spans="2:69">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211"/>
      <c r="AK107" s="211"/>
      <c r="AL107" s="211"/>
      <c r="AM107" s="211"/>
      <c r="AN107" s="211"/>
      <c r="AO107" s="211"/>
      <c r="AP107" s="211"/>
      <c r="AQ107" s="211"/>
      <c r="AR107" s="211"/>
      <c r="AS107" s="211"/>
      <c r="AT107" s="211"/>
      <c r="AU107" s="211"/>
      <c r="AV107" s="211"/>
      <c r="AW107" s="211"/>
      <c r="AX107" s="211"/>
      <c r="AY107" s="211"/>
      <c r="AZ107" s="211"/>
      <c r="BA107" s="211"/>
      <c r="BB107" s="211"/>
      <c r="BC107" s="211"/>
      <c r="BD107" s="211"/>
      <c r="BE107" s="211"/>
      <c r="BF107" s="211"/>
      <c r="BG107" s="211"/>
      <c r="BH107" s="211"/>
      <c r="BI107" s="211"/>
      <c r="BJ107" s="211"/>
      <c r="BK107" s="211"/>
      <c r="BL107" s="211"/>
      <c r="BM107" s="211"/>
      <c r="BN107" s="211"/>
      <c r="BO107" s="211"/>
      <c r="BP107" s="211"/>
      <c r="BQ107" s="211"/>
    </row>
    <row r="108" spans="2:69">
      <c r="B108" s="211"/>
      <c r="C108" s="211"/>
      <c r="D108" s="211"/>
      <c r="E108" s="211"/>
      <c r="F108" s="211"/>
      <c r="G108" s="211"/>
      <c r="H108" s="211"/>
      <c r="I108" s="211"/>
      <c r="J108" s="211"/>
      <c r="K108" s="211"/>
      <c r="L108" s="211"/>
      <c r="M108" s="211"/>
      <c r="N108" s="211"/>
      <c r="O108" s="211"/>
      <c r="P108" s="211"/>
      <c r="Q108" s="211"/>
      <c r="R108" s="211"/>
      <c r="S108" s="211"/>
      <c r="T108" s="211"/>
      <c r="U108" s="211"/>
      <c r="V108" s="211"/>
      <c r="W108" s="211"/>
      <c r="X108" s="211"/>
      <c r="Y108" s="211"/>
      <c r="Z108" s="211"/>
      <c r="AA108" s="211"/>
      <c r="AB108" s="211"/>
      <c r="AC108" s="211"/>
      <c r="AD108" s="211"/>
      <c r="AE108" s="211"/>
      <c r="AF108" s="211"/>
      <c r="AG108" s="211"/>
      <c r="AH108" s="211"/>
      <c r="AI108" s="211"/>
      <c r="AJ108" s="211"/>
      <c r="AK108" s="211"/>
      <c r="AL108" s="211"/>
      <c r="AM108" s="211"/>
      <c r="AN108" s="211"/>
      <c r="AO108" s="211"/>
      <c r="AP108" s="211"/>
      <c r="AQ108" s="211"/>
      <c r="AR108" s="211"/>
      <c r="AS108" s="211"/>
      <c r="AT108" s="211"/>
      <c r="AU108" s="211"/>
      <c r="AV108" s="211"/>
      <c r="AW108" s="211"/>
      <c r="AX108" s="211"/>
      <c r="AY108" s="211"/>
      <c r="AZ108" s="211"/>
      <c r="BA108" s="211"/>
      <c r="BB108" s="211"/>
      <c r="BC108" s="211"/>
      <c r="BD108" s="211"/>
      <c r="BE108" s="211"/>
      <c r="BF108" s="211"/>
      <c r="BG108" s="211"/>
      <c r="BH108" s="211"/>
      <c r="BI108" s="211"/>
      <c r="BJ108" s="211"/>
      <c r="BK108" s="211"/>
      <c r="BL108" s="211"/>
      <c r="BM108" s="211"/>
      <c r="BN108" s="211"/>
      <c r="BO108" s="211"/>
      <c r="BP108" s="211"/>
      <c r="BQ108" s="211"/>
    </row>
    <row r="109" spans="2:69">
      <c r="B109" s="211"/>
      <c r="C109" s="211"/>
      <c r="D109" s="211"/>
      <c r="E109" s="211"/>
      <c r="F109" s="211"/>
      <c r="G109" s="211"/>
      <c r="H109" s="211"/>
      <c r="I109" s="211"/>
      <c r="J109" s="211"/>
      <c r="K109" s="211"/>
      <c r="L109" s="211"/>
      <c r="M109" s="211"/>
      <c r="N109" s="211"/>
      <c r="O109" s="211"/>
      <c r="P109" s="211"/>
      <c r="Q109" s="211"/>
      <c r="R109" s="211"/>
      <c r="S109" s="211"/>
      <c r="T109" s="211"/>
      <c r="U109" s="211"/>
      <c r="V109" s="211"/>
      <c r="W109" s="211"/>
      <c r="X109" s="211"/>
      <c r="Y109" s="211"/>
      <c r="Z109" s="211"/>
      <c r="AA109" s="211"/>
      <c r="AB109" s="211"/>
      <c r="AC109" s="211"/>
      <c r="AD109" s="211"/>
      <c r="AE109" s="211"/>
      <c r="AF109" s="211"/>
      <c r="AG109" s="211"/>
      <c r="AH109" s="211"/>
      <c r="AI109" s="211"/>
      <c r="AJ109" s="211"/>
      <c r="AK109" s="211"/>
      <c r="AL109" s="211"/>
      <c r="AM109" s="211"/>
      <c r="AN109" s="211"/>
      <c r="AO109" s="211"/>
      <c r="AP109" s="211"/>
      <c r="AQ109" s="211"/>
      <c r="AR109" s="211"/>
      <c r="AS109" s="211"/>
      <c r="AT109" s="211"/>
      <c r="AU109" s="211"/>
      <c r="AV109" s="211"/>
      <c r="AW109" s="211"/>
      <c r="AX109" s="211"/>
      <c r="AY109" s="211"/>
      <c r="AZ109" s="211"/>
      <c r="BA109" s="211"/>
      <c r="BB109" s="211"/>
      <c r="BC109" s="211"/>
      <c r="BD109" s="211"/>
      <c r="BE109" s="211"/>
      <c r="BF109" s="211"/>
      <c r="BG109" s="211"/>
      <c r="BH109" s="211"/>
      <c r="BI109" s="211"/>
      <c r="BJ109" s="211"/>
      <c r="BK109" s="211"/>
      <c r="BL109" s="211"/>
      <c r="BM109" s="211"/>
      <c r="BN109" s="211"/>
      <c r="BO109" s="211"/>
      <c r="BP109" s="211"/>
      <c r="BQ109" s="211"/>
    </row>
    <row r="110" spans="2:69">
      <c r="B110" s="211"/>
      <c r="C110" s="211"/>
      <c r="D110" s="211"/>
      <c r="E110" s="211"/>
      <c r="F110" s="211"/>
      <c r="G110" s="211"/>
      <c r="H110" s="211"/>
      <c r="I110" s="211"/>
      <c r="J110" s="211"/>
      <c r="K110" s="211"/>
      <c r="L110" s="211"/>
      <c r="M110" s="211"/>
      <c r="N110" s="211"/>
      <c r="O110" s="211"/>
      <c r="P110" s="211"/>
      <c r="Q110" s="211"/>
      <c r="R110" s="211"/>
      <c r="S110" s="211"/>
      <c r="T110" s="211"/>
      <c r="U110" s="211"/>
      <c r="V110" s="211"/>
      <c r="W110" s="211"/>
      <c r="X110" s="211"/>
      <c r="Y110" s="211"/>
      <c r="Z110" s="211"/>
      <c r="AA110" s="211"/>
      <c r="AB110" s="211"/>
      <c r="AC110" s="211"/>
      <c r="AD110" s="211"/>
      <c r="AE110" s="211"/>
      <c r="AF110" s="211"/>
      <c r="AG110" s="211"/>
      <c r="AH110" s="211"/>
      <c r="AI110" s="211"/>
      <c r="AJ110" s="211"/>
      <c r="AK110" s="211"/>
      <c r="AL110" s="211"/>
      <c r="AM110" s="211"/>
      <c r="AN110" s="211"/>
      <c r="AO110" s="211"/>
      <c r="AP110" s="211"/>
      <c r="AQ110" s="211"/>
      <c r="AR110" s="211"/>
      <c r="AS110" s="211"/>
      <c r="AT110" s="211"/>
      <c r="AU110" s="211"/>
      <c r="AV110" s="211"/>
      <c r="AW110" s="211"/>
      <c r="AX110" s="211"/>
      <c r="AY110" s="211"/>
      <c r="AZ110" s="211"/>
      <c r="BA110" s="211"/>
      <c r="BB110" s="211"/>
      <c r="BC110" s="211"/>
      <c r="BD110" s="211"/>
      <c r="BE110" s="211"/>
      <c r="BF110" s="211"/>
      <c r="BG110" s="211"/>
      <c r="BH110" s="211"/>
      <c r="BI110" s="211"/>
      <c r="BJ110" s="211"/>
      <c r="BK110" s="211"/>
      <c r="BL110" s="211"/>
      <c r="BM110" s="211"/>
      <c r="BN110" s="211"/>
      <c r="BO110" s="211"/>
      <c r="BP110" s="211"/>
      <c r="BQ110" s="211"/>
    </row>
    <row r="111" spans="2:69">
      <c r="B111" s="211"/>
      <c r="C111" s="211"/>
      <c r="D111" s="211"/>
      <c r="E111" s="211"/>
      <c r="F111" s="211"/>
      <c r="G111" s="211"/>
      <c r="H111" s="211"/>
      <c r="I111" s="211"/>
      <c r="J111" s="211"/>
      <c r="K111" s="211"/>
      <c r="L111" s="211"/>
      <c r="M111" s="211"/>
      <c r="N111" s="211"/>
      <c r="O111" s="211"/>
      <c r="P111" s="211"/>
      <c r="Q111" s="211"/>
      <c r="R111" s="211"/>
      <c r="S111" s="211"/>
      <c r="T111" s="211"/>
      <c r="U111" s="211"/>
      <c r="V111" s="211"/>
      <c r="W111" s="211"/>
      <c r="X111" s="211"/>
      <c r="Y111" s="211"/>
      <c r="Z111" s="211"/>
      <c r="AA111" s="211"/>
      <c r="AB111" s="211"/>
      <c r="AC111" s="211"/>
      <c r="AD111" s="211"/>
      <c r="AE111" s="211"/>
      <c r="AF111" s="211"/>
      <c r="AG111" s="211"/>
      <c r="AH111" s="211"/>
      <c r="AI111" s="211"/>
      <c r="AJ111" s="211"/>
      <c r="AK111" s="211"/>
      <c r="AL111" s="211"/>
      <c r="AM111" s="211"/>
      <c r="AN111" s="211"/>
      <c r="AO111" s="211"/>
      <c r="AP111" s="211"/>
      <c r="AQ111" s="211"/>
      <c r="AR111" s="211"/>
      <c r="AS111" s="211"/>
      <c r="AT111" s="211"/>
      <c r="AU111" s="211"/>
      <c r="AV111" s="211"/>
      <c r="AW111" s="211"/>
      <c r="AX111" s="211"/>
      <c r="AY111" s="211"/>
      <c r="AZ111" s="211"/>
      <c r="BA111" s="211"/>
      <c r="BB111" s="211"/>
      <c r="BC111" s="211"/>
      <c r="BD111" s="211"/>
      <c r="BE111" s="211"/>
      <c r="BF111" s="211"/>
      <c r="BG111" s="211"/>
      <c r="BH111" s="211"/>
      <c r="BI111" s="211"/>
      <c r="BJ111" s="211"/>
      <c r="BK111" s="211"/>
      <c r="BL111" s="211"/>
      <c r="BM111" s="211"/>
      <c r="BN111" s="211"/>
      <c r="BO111" s="211"/>
      <c r="BP111" s="211"/>
      <c r="BQ111" s="211"/>
    </row>
    <row r="112" spans="2:69">
      <c r="B112" s="211"/>
      <c r="C112" s="211"/>
      <c r="D112" s="211"/>
      <c r="E112" s="211"/>
      <c r="F112" s="211"/>
      <c r="G112" s="211"/>
      <c r="H112" s="211"/>
      <c r="I112" s="211"/>
      <c r="J112" s="211"/>
      <c r="K112" s="211"/>
      <c r="L112" s="211"/>
      <c r="M112" s="211"/>
      <c r="N112" s="211"/>
      <c r="O112" s="211"/>
      <c r="P112" s="211"/>
      <c r="Q112" s="211"/>
      <c r="R112" s="211"/>
      <c r="S112" s="211"/>
      <c r="T112" s="211"/>
      <c r="U112" s="211"/>
      <c r="V112" s="211"/>
      <c r="W112" s="211"/>
      <c r="X112" s="211"/>
      <c r="Y112" s="211"/>
      <c r="Z112" s="211"/>
      <c r="AA112" s="211"/>
      <c r="AB112" s="211"/>
      <c r="AC112" s="211"/>
      <c r="AD112" s="211"/>
      <c r="AE112" s="211"/>
      <c r="AF112" s="211"/>
      <c r="AG112" s="211"/>
      <c r="AH112" s="211"/>
      <c r="AI112" s="211"/>
      <c r="AJ112" s="211"/>
      <c r="AK112" s="211"/>
      <c r="AL112" s="211"/>
      <c r="AM112" s="211"/>
      <c r="AN112" s="211"/>
      <c r="AO112" s="211"/>
      <c r="AP112" s="211"/>
      <c r="AQ112" s="211"/>
      <c r="AR112" s="211"/>
      <c r="AS112" s="211"/>
      <c r="AT112" s="211"/>
      <c r="AU112" s="211"/>
      <c r="AV112" s="211"/>
      <c r="AW112" s="211"/>
      <c r="AX112" s="211"/>
      <c r="AY112" s="211"/>
      <c r="AZ112" s="211"/>
      <c r="BA112" s="211"/>
      <c r="BB112" s="211"/>
      <c r="BC112" s="211"/>
      <c r="BD112" s="211"/>
      <c r="BE112" s="211"/>
      <c r="BF112" s="211"/>
      <c r="BG112" s="211"/>
      <c r="BH112" s="211"/>
      <c r="BI112" s="211"/>
      <c r="BJ112" s="211"/>
      <c r="BK112" s="211"/>
      <c r="BL112" s="211"/>
      <c r="BM112" s="211"/>
      <c r="BN112" s="211"/>
      <c r="BO112" s="211"/>
      <c r="BP112" s="211"/>
      <c r="BQ112" s="211"/>
    </row>
  </sheetData>
  <sheetProtection algorithmName="SHA-512" hashValue="7IXIZmgG5/L/i/nyXPHJX0MniabMbizbl+xsDsAHMs4r0ErEz0svCCK0YvHMi6ExbFFsq7KkT6tnY3aJ26i6Lg==" saltValue="UPWlqalWDQZ4JCBsiiQ9YA==" spinCount="100000" sheet="1" objects="1" scenarios="1"/>
  <mergeCells count="57">
    <mergeCell ref="K67:L67"/>
    <mergeCell ref="K68:L68"/>
    <mergeCell ref="K62:L62"/>
    <mergeCell ref="K63:L63"/>
    <mergeCell ref="K64:L64"/>
    <mergeCell ref="K65:L65"/>
    <mergeCell ref="K66:L66"/>
    <mergeCell ref="K57:L57"/>
    <mergeCell ref="K58:L58"/>
    <mergeCell ref="K59:L59"/>
    <mergeCell ref="K60:L60"/>
    <mergeCell ref="K61:L61"/>
    <mergeCell ref="K52:L52"/>
    <mergeCell ref="K53:L53"/>
    <mergeCell ref="K54:L54"/>
    <mergeCell ref="K55:L55"/>
    <mergeCell ref="K56:L56"/>
    <mergeCell ref="K47:L47"/>
    <mergeCell ref="K48:L48"/>
    <mergeCell ref="K49:L49"/>
    <mergeCell ref="K50:L50"/>
    <mergeCell ref="K51:L51"/>
    <mergeCell ref="I34:I36"/>
    <mergeCell ref="J34:J36"/>
    <mergeCell ref="K33:K34"/>
    <mergeCell ref="B34:B36"/>
    <mergeCell ref="C34:C36"/>
    <mergeCell ref="D34:E36"/>
    <mergeCell ref="F34:F36"/>
    <mergeCell ref="G34:G36"/>
    <mergeCell ref="H34:H36"/>
    <mergeCell ref="K35:L36"/>
    <mergeCell ref="B2:B31"/>
    <mergeCell ref="BL2:BP3"/>
    <mergeCell ref="BC11:BO14"/>
    <mergeCell ref="BC15:BO19"/>
    <mergeCell ref="BE30:BP32"/>
    <mergeCell ref="BC20:BO25"/>
    <mergeCell ref="T9:AA9"/>
    <mergeCell ref="BC26:BO28"/>
    <mergeCell ref="U10:AT12"/>
    <mergeCell ref="J70:K70"/>
    <mergeCell ref="L70:O70"/>
    <mergeCell ref="P70:T70"/>
    <mergeCell ref="U70:Y70"/>
    <mergeCell ref="AE20:AU20"/>
    <mergeCell ref="K37:L37"/>
    <mergeCell ref="K38:L38"/>
    <mergeCell ref="K69:L69"/>
    <mergeCell ref="K39:L39"/>
    <mergeCell ref="K40:L40"/>
    <mergeCell ref="K41:L41"/>
    <mergeCell ref="K42:L42"/>
    <mergeCell ref="K43:L43"/>
    <mergeCell ref="K44:L44"/>
    <mergeCell ref="K45:L45"/>
    <mergeCell ref="K46:L46"/>
  </mergeCells>
  <phoneticPr fontId="4"/>
  <dataValidations count="4">
    <dataValidation type="list" allowBlank="1" showInputMessage="1" showErrorMessage="1" sqref="F37:F69 JB37:JB69 SX37:SX69 ACT37:ACT69 AMP37:AMP69 AWL37:AWL69 BGH37:BGH69 BQD37:BQD69 BZZ37:BZZ69 CJV37:CJV69 CTR37:CTR69 DDN37:DDN69 DNJ37:DNJ69 DXF37:DXF69 EHB37:EHB69 EQX37:EQX69 FAT37:FAT69 FKP37:FKP69 FUL37:FUL69 GEH37:GEH69 GOD37:GOD69 GXZ37:GXZ69 HHV37:HHV69 HRR37:HRR69 IBN37:IBN69 ILJ37:ILJ69 IVF37:IVF69 JFB37:JFB69 JOX37:JOX69 JYT37:JYT69 KIP37:KIP69 KSL37:KSL69 LCH37:LCH69 LMD37:LMD69 LVZ37:LVZ69 MFV37:MFV69 MPR37:MPR69 MZN37:MZN69 NJJ37:NJJ69 NTF37:NTF69 ODB37:ODB69 OMX37:OMX69 OWT37:OWT69 PGP37:PGP69 PQL37:PQL69 QAH37:QAH69 QKD37:QKD69 QTZ37:QTZ69 RDV37:RDV69 RNR37:RNR69 RXN37:RXN69 SHJ37:SHJ69 SRF37:SRF69 TBB37:TBB69 TKX37:TKX69 TUT37:TUT69 UEP37:UEP69 UOL37:UOL69 UYH37:UYH69 VID37:VID69 VRZ37:VRZ69 WBV37:WBV69 WLR37:WLR69 WVN37:WVN69 F65573:F65605 JB65573:JB65605 SX65573:SX65605 ACT65573:ACT65605 AMP65573:AMP65605 AWL65573:AWL65605 BGH65573:BGH65605 BQD65573:BQD65605 BZZ65573:BZZ65605 CJV65573:CJV65605 CTR65573:CTR65605 DDN65573:DDN65605 DNJ65573:DNJ65605 DXF65573:DXF65605 EHB65573:EHB65605 EQX65573:EQX65605 FAT65573:FAT65605 FKP65573:FKP65605 FUL65573:FUL65605 GEH65573:GEH65605 GOD65573:GOD65605 GXZ65573:GXZ65605 HHV65573:HHV65605 HRR65573:HRR65605 IBN65573:IBN65605 ILJ65573:ILJ65605 IVF65573:IVF65605 JFB65573:JFB65605 JOX65573:JOX65605 JYT65573:JYT65605 KIP65573:KIP65605 KSL65573:KSL65605 LCH65573:LCH65605 LMD65573:LMD65605 LVZ65573:LVZ65605 MFV65573:MFV65605 MPR65573:MPR65605 MZN65573:MZN65605 NJJ65573:NJJ65605 NTF65573:NTF65605 ODB65573:ODB65605 OMX65573:OMX65605 OWT65573:OWT65605 PGP65573:PGP65605 PQL65573:PQL65605 QAH65573:QAH65605 QKD65573:QKD65605 QTZ65573:QTZ65605 RDV65573:RDV65605 RNR65573:RNR65605 RXN65573:RXN65605 SHJ65573:SHJ65605 SRF65573:SRF65605 TBB65573:TBB65605 TKX65573:TKX65605 TUT65573:TUT65605 UEP65573:UEP65605 UOL65573:UOL65605 UYH65573:UYH65605 VID65573:VID65605 VRZ65573:VRZ65605 WBV65573:WBV65605 WLR65573:WLR65605 WVN65573:WVN65605 F131109:F131141 JB131109:JB131141 SX131109:SX131141 ACT131109:ACT131141 AMP131109:AMP131141 AWL131109:AWL131141 BGH131109:BGH131141 BQD131109:BQD131141 BZZ131109:BZZ131141 CJV131109:CJV131141 CTR131109:CTR131141 DDN131109:DDN131141 DNJ131109:DNJ131141 DXF131109:DXF131141 EHB131109:EHB131141 EQX131109:EQX131141 FAT131109:FAT131141 FKP131109:FKP131141 FUL131109:FUL131141 GEH131109:GEH131141 GOD131109:GOD131141 GXZ131109:GXZ131141 HHV131109:HHV131141 HRR131109:HRR131141 IBN131109:IBN131141 ILJ131109:ILJ131141 IVF131109:IVF131141 JFB131109:JFB131141 JOX131109:JOX131141 JYT131109:JYT131141 KIP131109:KIP131141 KSL131109:KSL131141 LCH131109:LCH131141 LMD131109:LMD131141 LVZ131109:LVZ131141 MFV131109:MFV131141 MPR131109:MPR131141 MZN131109:MZN131141 NJJ131109:NJJ131141 NTF131109:NTF131141 ODB131109:ODB131141 OMX131109:OMX131141 OWT131109:OWT131141 PGP131109:PGP131141 PQL131109:PQL131141 QAH131109:QAH131141 QKD131109:QKD131141 QTZ131109:QTZ131141 RDV131109:RDV131141 RNR131109:RNR131141 RXN131109:RXN131141 SHJ131109:SHJ131141 SRF131109:SRF131141 TBB131109:TBB131141 TKX131109:TKX131141 TUT131109:TUT131141 UEP131109:UEP131141 UOL131109:UOL131141 UYH131109:UYH131141 VID131109:VID131141 VRZ131109:VRZ131141 WBV131109:WBV131141 WLR131109:WLR131141 WVN131109:WVN131141 F196645:F196677 JB196645:JB196677 SX196645:SX196677 ACT196645:ACT196677 AMP196645:AMP196677 AWL196645:AWL196677 BGH196645:BGH196677 BQD196645:BQD196677 BZZ196645:BZZ196677 CJV196645:CJV196677 CTR196645:CTR196677 DDN196645:DDN196677 DNJ196645:DNJ196677 DXF196645:DXF196677 EHB196645:EHB196677 EQX196645:EQX196677 FAT196645:FAT196677 FKP196645:FKP196677 FUL196645:FUL196677 GEH196645:GEH196677 GOD196645:GOD196677 GXZ196645:GXZ196677 HHV196645:HHV196677 HRR196645:HRR196677 IBN196645:IBN196677 ILJ196645:ILJ196677 IVF196645:IVF196677 JFB196645:JFB196677 JOX196645:JOX196677 JYT196645:JYT196677 KIP196645:KIP196677 KSL196645:KSL196677 LCH196645:LCH196677 LMD196645:LMD196677 LVZ196645:LVZ196677 MFV196645:MFV196677 MPR196645:MPR196677 MZN196645:MZN196677 NJJ196645:NJJ196677 NTF196645:NTF196677 ODB196645:ODB196677 OMX196645:OMX196677 OWT196645:OWT196677 PGP196645:PGP196677 PQL196645:PQL196677 QAH196645:QAH196677 QKD196645:QKD196677 QTZ196645:QTZ196677 RDV196645:RDV196677 RNR196645:RNR196677 RXN196645:RXN196677 SHJ196645:SHJ196677 SRF196645:SRF196677 TBB196645:TBB196677 TKX196645:TKX196677 TUT196645:TUT196677 UEP196645:UEP196677 UOL196645:UOL196677 UYH196645:UYH196677 VID196645:VID196677 VRZ196645:VRZ196677 WBV196645:WBV196677 WLR196645:WLR196677 WVN196645:WVN196677 F262181:F262213 JB262181:JB262213 SX262181:SX262213 ACT262181:ACT262213 AMP262181:AMP262213 AWL262181:AWL262213 BGH262181:BGH262213 BQD262181:BQD262213 BZZ262181:BZZ262213 CJV262181:CJV262213 CTR262181:CTR262213 DDN262181:DDN262213 DNJ262181:DNJ262213 DXF262181:DXF262213 EHB262181:EHB262213 EQX262181:EQX262213 FAT262181:FAT262213 FKP262181:FKP262213 FUL262181:FUL262213 GEH262181:GEH262213 GOD262181:GOD262213 GXZ262181:GXZ262213 HHV262181:HHV262213 HRR262181:HRR262213 IBN262181:IBN262213 ILJ262181:ILJ262213 IVF262181:IVF262213 JFB262181:JFB262213 JOX262181:JOX262213 JYT262181:JYT262213 KIP262181:KIP262213 KSL262181:KSL262213 LCH262181:LCH262213 LMD262181:LMD262213 LVZ262181:LVZ262213 MFV262181:MFV262213 MPR262181:MPR262213 MZN262181:MZN262213 NJJ262181:NJJ262213 NTF262181:NTF262213 ODB262181:ODB262213 OMX262181:OMX262213 OWT262181:OWT262213 PGP262181:PGP262213 PQL262181:PQL262213 QAH262181:QAH262213 QKD262181:QKD262213 QTZ262181:QTZ262213 RDV262181:RDV262213 RNR262181:RNR262213 RXN262181:RXN262213 SHJ262181:SHJ262213 SRF262181:SRF262213 TBB262181:TBB262213 TKX262181:TKX262213 TUT262181:TUT262213 UEP262181:UEP262213 UOL262181:UOL262213 UYH262181:UYH262213 VID262181:VID262213 VRZ262181:VRZ262213 WBV262181:WBV262213 WLR262181:WLR262213 WVN262181:WVN262213 F327717:F327749 JB327717:JB327749 SX327717:SX327749 ACT327717:ACT327749 AMP327717:AMP327749 AWL327717:AWL327749 BGH327717:BGH327749 BQD327717:BQD327749 BZZ327717:BZZ327749 CJV327717:CJV327749 CTR327717:CTR327749 DDN327717:DDN327749 DNJ327717:DNJ327749 DXF327717:DXF327749 EHB327717:EHB327749 EQX327717:EQX327749 FAT327717:FAT327749 FKP327717:FKP327749 FUL327717:FUL327749 GEH327717:GEH327749 GOD327717:GOD327749 GXZ327717:GXZ327749 HHV327717:HHV327749 HRR327717:HRR327749 IBN327717:IBN327749 ILJ327717:ILJ327749 IVF327717:IVF327749 JFB327717:JFB327749 JOX327717:JOX327749 JYT327717:JYT327749 KIP327717:KIP327749 KSL327717:KSL327749 LCH327717:LCH327749 LMD327717:LMD327749 LVZ327717:LVZ327749 MFV327717:MFV327749 MPR327717:MPR327749 MZN327717:MZN327749 NJJ327717:NJJ327749 NTF327717:NTF327749 ODB327717:ODB327749 OMX327717:OMX327749 OWT327717:OWT327749 PGP327717:PGP327749 PQL327717:PQL327749 QAH327717:QAH327749 QKD327717:QKD327749 QTZ327717:QTZ327749 RDV327717:RDV327749 RNR327717:RNR327749 RXN327717:RXN327749 SHJ327717:SHJ327749 SRF327717:SRF327749 TBB327717:TBB327749 TKX327717:TKX327749 TUT327717:TUT327749 UEP327717:UEP327749 UOL327717:UOL327749 UYH327717:UYH327749 VID327717:VID327749 VRZ327717:VRZ327749 WBV327717:WBV327749 WLR327717:WLR327749 WVN327717:WVN327749 F393253:F393285 JB393253:JB393285 SX393253:SX393285 ACT393253:ACT393285 AMP393253:AMP393285 AWL393253:AWL393285 BGH393253:BGH393285 BQD393253:BQD393285 BZZ393253:BZZ393285 CJV393253:CJV393285 CTR393253:CTR393285 DDN393253:DDN393285 DNJ393253:DNJ393285 DXF393253:DXF393285 EHB393253:EHB393285 EQX393253:EQX393285 FAT393253:FAT393285 FKP393253:FKP393285 FUL393253:FUL393285 GEH393253:GEH393285 GOD393253:GOD393285 GXZ393253:GXZ393285 HHV393253:HHV393285 HRR393253:HRR393285 IBN393253:IBN393285 ILJ393253:ILJ393285 IVF393253:IVF393285 JFB393253:JFB393285 JOX393253:JOX393285 JYT393253:JYT393285 KIP393253:KIP393285 KSL393253:KSL393285 LCH393253:LCH393285 LMD393253:LMD393285 LVZ393253:LVZ393285 MFV393253:MFV393285 MPR393253:MPR393285 MZN393253:MZN393285 NJJ393253:NJJ393285 NTF393253:NTF393285 ODB393253:ODB393285 OMX393253:OMX393285 OWT393253:OWT393285 PGP393253:PGP393285 PQL393253:PQL393285 QAH393253:QAH393285 QKD393253:QKD393285 QTZ393253:QTZ393285 RDV393253:RDV393285 RNR393253:RNR393285 RXN393253:RXN393285 SHJ393253:SHJ393285 SRF393253:SRF393285 TBB393253:TBB393285 TKX393253:TKX393285 TUT393253:TUT393285 UEP393253:UEP393285 UOL393253:UOL393285 UYH393253:UYH393285 VID393253:VID393285 VRZ393253:VRZ393285 WBV393253:WBV393285 WLR393253:WLR393285 WVN393253:WVN393285 F458789:F458821 JB458789:JB458821 SX458789:SX458821 ACT458789:ACT458821 AMP458789:AMP458821 AWL458789:AWL458821 BGH458789:BGH458821 BQD458789:BQD458821 BZZ458789:BZZ458821 CJV458789:CJV458821 CTR458789:CTR458821 DDN458789:DDN458821 DNJ458789:DNJ458821 DXF458789:DXF458821 EHB458789:EHB458821 EQX458789:EQX458821 FAT458789:FAT458821 FKP458789:FKP458821 FUL458789:FUL458821 GEH458789:GEH458821 GOD458789:GOD458821 GXZ458789:GXZ458821 HHV458789:HHV458821 HRR458789:HRR458821 IBN458789:IBN458821 ILJ458789:ILJ458821 IVF458789:IVF458821 JFB458789:JFB458821 JOX458789:JOX458821 JYT458789:JYT458821 KIP458789:KIP458821 KSL458789:KSL458821 LCH458789:LCH458821 LMD458789:LMD458821 LVZ458789:LVZ458821 MFV458789:MFV458821 MPR458789:MPR458821 MZN458789:MZN458821 NJJ458789:NJJ458821 NTF458789:NTF458821 ODB458789:ODB458821 OMX458789:OMX458821 OWT458789:OWT458821 PGP458789:PGP458821 PQL458789:PQL458821 QAH458789:QAH458821 QKD458789:QKD458821 QTZ458789:QTZ458821 RDV458789:RDV458821 RNR458789:RNR458821 RXN458789:RXN458821 SHJ458789:SHJ458821 SRF458789:SRF458821 TBB458789:TBB458821 TKX458789:TKX458821 TUT458789:TUT458821 UEP458789:UEP458821 UOL458789:UOL458821 UYH458789:UYH458821 VID458789:VID458821 VRZ458789:VRZ458821 WBV458789:WBV458821 WLR458789:WLR458821 WVN458789:WVN458821 F524325:F524357 JB524325:JB524357 SX524325:SX524357 ACT524325:ACT524357 AMP524325:AMP524357 AWL524325:AWL524357 BGH524325:BGH524357 BQD524325:BQD524357 BZZ524325:BZZ524357 CJV524325:CJV524357 CTR524325:CTR524357 DDN524325:DDN524357 DNJ524325:DNJ524357 DXF524325:DXF524357 EHB524325:EHB524357 EQX524325:EQX524357 FAT524325:FAT524357 FKP524325:FKP524357 FUL524325:FUL524357 GEH524325:GEH524357 GOD524325:GOD524357 GXZ524325:GXZ524357 HHV524325:HHV524357 HRR524325:HRR524357 IBN524325:IBN524357 ILJ524325:ILJ524357 IVF524325:IVF524357 JFB524325:JFB524357 JOX524325:JOX524357 JYT524325:JYT524357 KIP524325:KIP524357 KSL524325:KSL524357 LCH524325:LCH524357 LMD524325:LMD524357 LVZ524325:LVZ524357 MFV524325:MFV524357 MPR524325:MPR524357 MZN524325:MZN524357 NJJ524325:NJJ524357 NTF524325:NTF524357 ODB524325:ODB524357 OMX524325:OMX524357 OWT524325:OWT524357 PGP524325:PGP524357 PQL524325:PQL524357 QAH524325:QAH524357 QKD524325:QKD524357 QTZ524325:QTZ524357 RDV524325:RDV524357 RNR524325:RNR524357 RXN524325:RXN524357 SHJ524325:SHJ524357 SRF524325:SRF524357 TBB524325:TBB524357 TKX524325:TKX524357 TUT524325:TUT524357 UEP524325:UEP524357 UOL524325:UOL524357 UYH524325:UYH524357 VID524325:VID524357 VRZ524325:VRZ524357 WBV524325:WBV524357 WLR524325:WLR524357 WVN524325:WVN524357 F589861:F589893 JB589861:JB589893 SX589861:SX589893 ACT589861:ACT589893 AMP589861:AMP589893 AWL589861:AWL589893 BGH589861:BGH589893 BQD589861:BQD589893 BZZ589861:BZZ589893 CJV589861:CJV589893 CTR589861:CTR589893 DDN589861:DDN589893 DNJ589861:DNJ589893 DXF589861:DXF589893 EHB589861:EHB589893 EQX589861:EQX589893 FAT589861:FAT589893 FKP589861:FKP589893 FUL589861:FUL589893 GEH589861:GEH589893 GOD589861:GOD589893 GXZ589861:GXZ589893 HHV589861:HHV589893 HRR589861:HRR589893 IBN589861:IBN589893 ILJ589861:ILJ589893 IVF589861:IVF589893 JFB589861:JFB589893 JOX589861:JOX589893 JYT589861:JYT589893 KIP589861:KIP589893 KSL589861:KSL589893 LCH589861:LCH589893 LMD589861:LMD589893 LVZ589861:LVZ589893 MFV589861:MFV589893 MPR589861:MPR589893 MZN589861:MZN589893 NJJ589861:NJJ589893 NTF589861:NTF589893 ODB589861:ODB589893 OMX589861:OMX589893 OWT589861:OWT589893 PGP589861:PGP589893 PQL589861:PQL589893 QAH589861:QAH589893 QKD589861:QKD589893 QTZ589861:QTZ589893 RDV589861:RDV589893 RNR589861:RNR589893 RXN589861:RXN589893 SHJ589861:SHJ589893 SRF589861:SRF589893 TBB589861:TBB589893 TKX589861:TKX589893 TUT589861:TUT589893 UEP589861:UEP589893 UOL589861:UOL589893 UYH589861:UYH589893 VID589861:VID589893 VRZ589861:VRZ589893 WBV589861:WBV589893 WLR589861:WLR589893 WVN589861:WVN589893 F655397:F655429 JB655397:JB655429 SX655397:SX655429 ACT655397:ACT655429 AMP655397:AMP655429 AWL655397:AWL655429 BGH655397:BGH655429 BQD655397:BQD655429 BZZ655397:BZZ655429 CJV655397:CJV655429 CTR655397:CTR655429 DDN655397:DDN655429 DNJ655397:DNJ655429 DXF655397:DXF655429 EHB655397:EHB655429 EQX655397:EQX655429 FAT655397:FAT655429 FKP655397:FKP655429 FUL655397:FUL655429 GEH655397:GEH655429 GOD655397:GOD655429 GXZ655397:GXZ655429 HHV655397:HHV655429 HRR655397:HRR655429 IBN655397:IBN655429 ILJ655397:ILJ655429 IVF655397:IVF655429 JFB655397:JFB655429 JOX655397:JOX655429 JYT655397:JYT655429 KIP655397:KIP655429 KSL655397:KSL655429 LCH655397:LCH655429 LMD655397:LMD655429 LVZ655397:LVZ655429 MFV655397:MFV655429 MPR655397:MPR655429 MZN655397:MZN655429 NJJ655397:NJJ655429 NTF655397:NTF655429 ODB655397:ODB655429 OMX655397:OMX655429 OWT655397:OWT655429 PGP655397:PGP655429 PQL655397:PQL655429 QAH655397:QAH655429 QKD655397:QKD655429 QTZ655397:QTZ655429 RDV655397:RDV655429 RNR655397:RNR655429 RXN655397:RXN655429 SHJ655397:SHJ655429 SRF655397:SRF655429 TBB655397:TBB655429 TKX655397:TKX655429 TUT655397:TUT655429 UEP655397:UEP655429 UOL655397:UOL655429 UYH655397:UYH655429 VID655397:VID655429 VRZ655397:VRZ655429 WBV655397:WBV655429 WLR655397:WLR655429 WVN655397:WVN655429 F720933:F720965 JB720933:JB720965 SX720933:SX720965 ACT720933:ACT720965 AMP720933:AMP720965 AWL720933:AWL720965 BGH720933:BGH720965 BQD720933:BQD720965 BZZ720933:BZZ720965 CJV720933:CJV720965 CTR720933:CTR720965 DDN720933:DDN720965 DNJ720933:DNJ720965 DXF720933:DXF720965 EHB720933:EHB720965 EQX720933:EQX720965 FAT720933:FAT720965 FKP720933:FKP720965 FUL720933:FUL720965 GEH720933:GEH720965 GOD720933:GOD720965 GXZ720933:GXZ720965 HHV720933:HHV720965 HRR720933:HRR720965 IBN720933:IBN720965 ILJ720933:ILJ720965 IVF720933:IVF720965 JFB720933:JFB720965 JOX720933:JOX720965 JYT720933:JYT720965 KIP720933:KIP720965 KSL720933:KSL720965 LCH720933:LCH720965 LMD720933:LMD720965 LVZ720933:LVZ720965 MFV720933:MFV720965 MPR720933:MPR720965 MZN720933:MZN720965 NJJ720933:NJJ720965 NTF720933:NTF720965 ODB720933:ODB720965 OMX720933:OMX720965 OWT720933:OWT720965 PGP720933:PGP720965 PQL720933:PQL720965 QAH720933:QAH720965 QKD720933:QKD720965 QTZ720933:QTZ720965 RDV720933:RDV720965 RNR720933:RNR720965 RXN720933:RXN720965 SHJ720933:SHJ720965 SRF720933:SRF720965 TBB720933:TBB720965 TKX720933:TKX720965 TUT720933:TUT720965 UEP720933:UEP720965 UOL720933:UOL720965 UYH720933:UYH720965 VID720933:VID720965 VRZ720933:VRZ720965 WBV720933:WBV720965 WLR720933:WLR720965 WVN720933:WVN720965 F786469:F786501 JB786469:JB786501 SX786469:SX786501 ACT786469:ACT786501 AMP786469:AMP786501 AWL786469:AWL786501 BGH786469:BGH786501 BQD786469:BQD786501 BZZ786469:BZZ786501 CJV786469:CJV786501 CTR786469:CTR786501 DDN786469:DDN786501 DNJ786469:DNJ786501 DXF786469:DXF786501 EHB786469:EHB786501 EQX786469:EQX786501 FAT786469:FAT786501 FKP786469:FKP786501 FUL786469:FUL786501 GEH786469:GEH786501 GOD786469:GOD786501 GXZ786469:GXZ786501 HHV786469:HHV786501 HRR786469:HRR786501 IBN786469:IBN786501 ILJ786469:ILJ786501 IVF786469:IVF786501 JFB786469:JFB786501 JOX786469:JOX786501 JYT786469:JYT786501 KIP786469:KIP786501 KSL786469:KSL786501 LCH786469:LCH786501 LMD786469:LMD786501 LVZ786469:LVZ786501 MFV786469:MFV786501 MPR786469:MPR786501 MZN786469:MZN786501 NJJ786469:NJJ786501 NTF786469:NTF786501 ODB786469:ODB786501 OMX786469:OMX786501 OWT786469:OWT786501 PGP786469:PGP786501 PQL786469:PQL786501 QAH786469:QAH786501 QKD786469:QKD786501 QTZ786469:QTZ786501 RDV786469:RDV786501 RNR786469:RNR786501 RXN786469:RXN786501 SHJ786469:SHJ786501 SRF786469:SRF786501 TBB786469:TBB786501 TKX786469:TKX786501 TUT786469:TUT786501 UEP786469:UEP786501 UOL786469:UOL786501 UYH786469:UYH786501 VID786469:VID786501 VRZ786469:VRZ786501 WBV786469:WBV786501 WLR786469:WLR786501 WVN786469:WVN786501 F852005:F852037 JB852005:JB852037 SX852005:SX852037 ACT852005:ACT852037 AMP852005:AMP852037 AWL852005:AWL852037 BGH852005:BGH852037 BQD852005:BQD852037 BZZ852005:BZZ852037 CJV852005:CJV852037 CTR852005:CTR852037 DDN852005:DDN852037 DNJ852005:DNJ852037 DXF852005:DXF852037 EHB852005:EHB852037 EQX852005:EQX852037 FAT852005:FAT852037 FKP852005:FKP852037 FUL852005:FUL852037 GEH852005:GEH852037 GOD852005:GOD852037 GXZ852005:GXZ852037 HHV852005:HHV852037 HRR852005:HRR852037 IBN852005:IBN852037 ILJ852005:ILJ852037 IVF852005:IVF852037 JFB852005:JFB852037 JOX852005:JOX852037 JYT852005:JYT852037 KIP852005:KIP852037 KSL852005:KSL852037 LCH852005:LCH852037 LMD852005:LMD852037 LVZ852005:LVZ852037 MFV852005:MFV852037 MPR852005:MPR852037 MZN852005:MZN852037 NJJ852005:NJJ852037 NTF852005:NTF852037 ODB852005:ODB852037 OMX852005:OMX852037 OWT852005:OWT852037 PGP852005:PGP852037 PQL852005:PQL852037 QAH852005:QAH852037 QKD852005:QKD852037 QTZ852005:QTZ852037 RDV852005:RDV852037 RNR852005:RNR852037 RXN852005:RXN852037 SHJ852005:SHJ852037 SRF852005:SRF852037 TBB852005:TBB852037 TKX852005:TKX852037 TUT852005:TUT852037 UEP852005:UEP852037 UOL852005:UOL852037 UYH852005:UYH852037 VID852005:VID852037 VRZ852005:VRZ852037 WBV852005:WBV852037 WLR852005:WLR852037 WVN852005:WVN852037 F917541:F917573 JB917541:JB917573 SX917541:SX917573 ACT917541:ACT917573 AMP917541:AMP917573 AWL917541:AWL917573 BGH917541:BGH917573 BQD917541:BQD917573 BZZ917541:BZZ917573 CJV917541:CJV917573 CTR917541:CTR917573 DDN917541:DDN917573 DNJ917541:DNJ917573 DXF917541:DXF917573 EHB917541:EHB917573 EQX917541:EQX917573 FAT917541:FAT917573 FKP917541:FKP917573 FUL917541:FUL917573 GEH917541:GEH917573 GOD917541:GOD917573 GXZ917541:GXZ917573 HHV917541:HHV917573 HRR917541:HRR917573 IBN917541:IBN917573 ILJ917541:ILJ917573 IVF917541:IVF917573 JFB917541:JFB917573 JOX917541:JOX917573 JYT917541:JYT917573 KIP917541:KIP917573 KSL917541:KSL917573 LCH917541:LCH917573 LMD917541:LMD917573 LVZ917541:LVZ917573 MFV917541:MFV917573 MPR917541:MPR917573 MZN917541:MZN917573 NJJ917541:NJJ917573 NTF917541:NTF917573 ODB917541:ODB917573 OMX917541:OMX917573 OWT917541:OWT917573 PGP917541:PGP917573 PQL917541:PQL917573 QAH917541:QAH917573 QKD917541:QKD917573 QTZ917541:QTZ917573 RDV917541:RDV917573 RNR917541:RNR917573 RXN917541:RXN917573 SHJ917541:SHJ917573 SRF917541:SRF917573 TBB917541:TBB917573 TKX917541:TKX917573 TUT917541:TUT917573 UEP917541:UEP917573 UOL917541:UOL917573 UYH917541:UYH917573 VID917541:VID917573 VRZ917541:VRZ917573 WBV917541:WBV917573 WLR917541:WLR917573 WVN917541:WVN917573 F983077:F983109 JB983077:JB983109 SX983077:SX983109 ACT983077:ACT983109 AMP983077:AMP983109 AWL983077:AWL983109 BGH983077:BGH983109 BQD983077:BQD983109 BZZ983077:BZZ983109 CJV983077:CJV983109 CTR983077:CTR983109 DDN983077:DDN983109 DNJ983077:DNJ983109 DXF983077:DXF983109 EHB983077:EHB983109 EQX983077:EQX983109 FAT983077:FAT983109 FKP983077:FKP983109 FUL983077:FUL983109 GEH983077:GEH983109 GOD983077:GOD983109 GXZ983077:GXZ983109 HHV983077:HHV983109 HRR983077:HRR983109 IBN983077:IBN983109 ILJ983077:ILJ983109 IVF983077:IVF983109 JFB983077:JFB983109 JOX983077:JOX983109 JYT983077:JYT983109 KIP983077:KIP983109 KSL983077:KSL983109 LCH983077:LCH983109 LMD983077:LMD983109 LVZ983077:LVZ983109 MFV983077:MFV983109 MPR983077:MPR983109 MZN983077:MZN983109 NJJ983077:NJJ983109 NTF983077:NTF983109 ODB983077:ODB983109 OMX983077:OMX983109 OWT983077:OWT983109 PGP983077:PGP983109 PQL983077:PQL983109 QAH983077:QAH983109 QKD983077:QKD983109 QTZ983077:QTZ983109 RDV983077:RDV983109 RNR983077:RNR983109 RXN983077:RXN983109 SHJ983077:SHJ983109 SRF983077:SRF983109 TBB983077:TBB983109 TKX983077:TKX983109 TUT983077:TUT983109 UEP983077:UEP983109 UOL983077:UOL983109 UYH983077:UYH983109 VID983077:VID983109 VRZ983077:VRZ983109 WBV983077:WBV983109 WLR983077:WLR983109 WVN983077:WVN983109" xr:uid="{00000000-0002-0000-0300-000000000000}">
      <formula1>"常勤,非常勤"</formula1>
    </dataValidation>
    <dataValidation type="list" allowBlank="1" showInputMessage="1" showErrorMessage="1" sqref="WVO983077:WVO983109 JC37:JC69 SY37:SY69 ACU37:ACU69 AMQ37:AMQ69 AWM37:AWM69 BGI37:BGI69 BQE37:BQE69 CAA37:CAA69 CJW37:CJW69 CTS37:CTS69 DDO37:DDO69 DNK37:DNK69 DXG37:DXG69 EHC37:EHC69 EQY37:EQY69 FAU37:FAU69 FKQ37:FKQ69 FUM37:FUM69 GEI37:GEI69 GOE37:GOE69 GYA37:GYA69 HHW37:HHW69 HRS37:HRS69 IBO37:IBO69 ILK37:ILK69 IVG37:IVG69 JFC37:JFC69 JOY37:JOY69 JYU37:JYU69 KIQ37:KIQ69 KSM37:KSM69 LCI37:LCI69 LME37:LME69 LWA37:LWA69 MFW37:MFW69 MPS37:MPS69 MZO37:MZO69 NJK37:NJK69 NTG37:NTG69 ODC37:ODC69 OMY37:OMY69 OWU37:OWU69 PGQ37:PGQ69 PQM37:PQM69 QAI37:QAI69 QKE37:QKE69 QUA37:QUA69 RDW37:RDW69 RNS37:RNS69 RXO37:RXO69 SHK37:SHK69 SRG37:SRG69 TBC37:TBC69 TKY37:TKY69 TUU37:TUU69 UEQ37:UEQ69 UOM37:UOM69 UYI37:UYI69 VIE37:VIE69 VSA37:VSA69 WBW37:WBW69 WLS37:WLS69 WVO37:WVO69 G65573:G65605 JC65573:JC65605 SY65573:SY65605 ACU65573:ACU65605 AMQ65573:AMQ65605 AWM65573:AWM65605 BGI65573:BGI65605 BQE65573:BQE65605 CAA65573:CAA65605 CJW65573:CJW65605 CTS65573:CTS65605 DDO65573:DDO65605 DNK65573:DNK65605 DXG65573:DXG65605 EHC65573:EHC65605 EQY65573:EQY65605 FAU65573:FAU65605 FKQ65573:FKQ65605 FUM65573:FUM65605 GEI65573:GEI65605 GOE65573:GOE65605 GYA65573:GYA65605 HHW65573:HHW65605 HRS65573:HRS65605 IBO65573:IBO65605 ILK65573:ILK65605 IVG65573:IVG65605 JFC65573:JFC65605 JOY65573:JOY65605 JYU65573:JYU65605 KIQ65573:KIQ65605 KSM65573:KSM65605 LCI65573:LCI65605 LME65573:LME65605 LWA65573:LWA65605 MFW65573:MFW65605 MPS65573:MPS65605 MZO65573:MZO65605 NJK65573:NJK65605 NTG65573:NTG65605 ODC65573:ODC65605 OMY65573:OMY65605 OWU65573:OWU65605 PGQ65573:PGQ65605 PQM65573:PQM65605 QAI65573:QAI65605 QKE65573:QKE65605 QUA65573:QUA65605 RDW65573:RDW65605 RNS65573:RNS65605 RXO65573:RXO65605 SHK65573:SHK65605 SRG65573:SRG65605 TBC65573:TBC65605 TKY65573:TKY65605 TUU65573:TUU65605 UEQ65573:UEQ65605 UOM65573:UOM65605 UYI65573:UYI65605 VIE65573:VIE65605 VSA65573:VSA65605 WBW65573:WBW65605 WLS65573:WLS65605 WVO65573:WVO65605 G131109:G131141 JC131109:JC131141 SY131109:SY131141 ACU131109:ACU131141 AMQ131109:AMQ131141 AWM131109:AWM131141 BGI131109:BGI131141 BQE131109:BQE131141 CAA131109:CAA131141 CJW131109:CJW131141 CTS131109:CTS131141 DDO131109:DDO131141 DNK131109:DNK131141 DXG131109:DXG131141 EHC131109:EHC131141 EQY131109:EQY131141 FAU131109:FAU131141 FKQ131109:FKQ131141 FUM131109:FUM131141 GEI131109:GEI131141 GOE131109:GOE131141 GYA131109:GYA131141 HHW131109:HHW131141 HRS131109:HRS131141 IBO131109:IBO131141 ILK131109:ILK131141 IVG131109:IVG131141 JFC131109:JFC131141 JOY131109:JOY131141 JYU131109:JYU131141 KIQ131109:KIQ131141 KSM131109:KSM131141 LCI131109:LCI131141 LME131109:LME131141 LWA131109:LWA131141 MFW131109:MFW131141 MPS131109:MPS131141 MZO131109:MZO131141 NJK131109:NJK131141 NTG131109:NTG131141 ODC131109:ODC131141 OMY131109:OMY131141 OWU131109:OWU131141 PGQ131109:PGQ131141 PQM131109:PQM131141 QAI131109:QAI131141 QKE131109:QKE131141 QUA131109:QUA131141 RDW131109:RDW131141 RNS131109:RNS131141 RXO131109:RXO131141 SHK131109:SHK131141 SRG131109:SRG131141 TBC131109:TBC131141 TKY131109:TKY131141 TUU131109:TUU131141 UEQ131109:UEQ131141 UOM131109:UOM131141 UYI131109:UYI131141 VIE131109:VIE131141 VSA131109:VSA131141 WBW131109:WBW131141 WLS131109:WLS131141 WVO131109:WVO131141 G196645:G196677 JC196645:JC196677 SY196645:SY196677 ACU196645:ACU196677 AMQ196645:AMQ196677 AWM196645:AWM196677 BGI196645:BGI196677 BQE196645:BQE196677 CAA196645:CAA196677 CJW196645:CJW196677 CTS196645:CTS196677 DDO196645:DDO196677 DNK196645:DNK196677 DXG196645:DXG196677 EHC196645:EHC196677 EQY196645:EQY196677 FAU196645:FAU196677 FKQ196645:FKQ196677 FUM196645:FUM196677 GEI196645:GEI196677 GOE196645:GOE196677 GYA196645:GYA196677 HHW196645:HHW196677 HRS196645:HRS196677 IBO196645:IBO196677 ILK196645:ILK196677 IVG196645:IVG196677 JFC196645:JFC196677 JOY196645:JOY196677 JYU196645:JYU196677 KIQ196645:KIQ196677 KSM196645:KSM196677 LCI196645:LCI196677 LME196645:LME196677 LWA196645:LWA196677 MFW196645:MFW196677 MPS196645:MPS196677 MZO196645:MZO196677 NJK196645:NJK196677 NTG196645:NTG196677 ODC196645:ODC196677 OMY196645:OMY196677 OWU196645:OWU196677 PGQ196645:PGQ196677 PQM196645:PQM196677 QAI196645:QAI196677 QKE196645:QKE196677 QUA196645:QUA196677 RDW196645:RDW196677 RNS196645:RNS196677 RXO196645:RXO196677 SHK196645:SHK196677 SRG196645:SRG196677 TBC196645:TBC196677 TKY196645:TKY196677 TUU196645:TUU196677 UEQ196645:UEQ196677 UOM196645:UOM196677 UYI196645:UYI196677 VIE196645:VIE196677 VSA196645:VSA196677 WBW196645:WBW196677 WLS196645:WLS196677 WVO196645:WVO196677 G262181:G262213 JC262181:JC262213 SY262181:SY262213 ACU262181:ACU262213 AMQ262181:AMQ262213 AWM262181:AWM262213 BGI262181:BGI262213 BQE262181:BQE262213 CAA262181:CAA262213 CJW262181:CJW262213 CTS262181:CTS262213 DDO262181:DDO262213 DNK262181:DNK262213 DXG262181:DXG262213 EHC262181:EHC262213 EQY262181:EQY262213 FAU262181:FAU262213 FKQ262181:FKQ262213 FUM262181:FUM262213 GEI262181:GEI262213 GOE262181:GOE262213 GYA262181:GYA262213 HHW262181:HHW262213 HRS262181:HRS262213 IBO262181:IBO262213 ILK262181:ILK262213 IVG262181:IVG262213 JFC262181:JFC262213 JOY262181:JOY262213 JYU262181:JYU262213 KIQ262181:KIQ262213 KSM262181:KSM262213 LCI262181:LCI262213 LME262181:LME262213 LWA262181:LWA262213 MFW262181:MFW262213 MPS262181:MPS262213 MZO262181:MZO262213 NJK262181:NJK262213 NTG262181:NTG262213 ODC262181:ODC262213 OMY262181:OMY262213 OWU262181:OWU262213 PGQ262181:PGQ262213 PQM262181:PQM262213 QAI262181:QAI262213 QKE262181:QKE262213 QUA262181:QUA262213 RDW262181:RDW262213 RNS262181:RNS262213 RXO262181:RXO262213 SHK262181:SHK262213 SRG262181:SRG262213 TBC262181:TBC262213 TKY262181:TKY262213 TUU262181:TUU262213 UEQ262181:UEQ262213 UOM262181:UOM262213 UYI262181:UYI262213 VIE262181:VIE262213 VSA262181:VSA262213 WBW262181:WBW262213 WLS262181:WLS262213 WVO262181:WVO262213 G327717:G327749 JC327717:JC327749 SY327717:SY327749 ACU327717:ACU327749 AMQ327717:AMQ327749 AWM327717:AWM327749 BGI327717:BGI327749 BQE327717:BQE327749 CAA327717:CAA327749 CJW327717:CJW327749 CTS327717:CTS327749 DDO327717:DDO327749 DNK327717:DNK327749 DXG327717:DXG327749 EHC327717:EHC327749 EQY327717:EQY327749 FAU327717:FAU327749 FKQ327717:FKQ327749 FUM327717:FUM327749 GEI327717:GEI327749 GOE327717:GOE327749 GYA327717:GYA327749 HHW327717:HHW327749 HRS327717:HRS327749 IBO327717:IBO327749 ILK327717:ILK327749 IVG327717:IVG327749 JFC327717:JFC327749 JOY327717:JOY327749 JYU327717:JYU327749 KIQ327717:KIQ327749 KSM327717:KSM327749 LCI327717:LCI327749 LME327717:LME327749 LWA327717:LWA327749 MFW327717:MFW327749 MPS327717:MPS327749 MZO327717:MZO327749 NJK327717:NJK327749 NTG327717:NTG327749 ODC327717:ODC327749 OMY327717:OMY327749 OWU327717:OWU327749 PGQ327717:PGQ327749 PQM327717:PQM327749 QAI327717:QAI327749 QKE327717:QKE327749 QUA327717:QUA327749 RDW327717:RDW327749 RNS327717:RNS327749 RXO327717:RXO327749 SHK327717:SHK327749 SRG327717:SRG327749 TBC327717:TBC327749 TKY327717:TKY327749 TUU327717:TUU327749 UEQ327717:UEQ327749 UOM327717:UOM327749 UYI327717:UYI327749 VIE327717:VIE327749 VSA327717:VSA327749 WBW327717:WBW327749 WLS327717:WLS327749 WVO327717:WVO327749 G393253:G393285 JC393253:JC393285 SY393253:SY393285 ACU393253:ACU393285 AMQ393253:AMQ393285 AWM393253:AWM393285 BGI393253:BGI393285 BQE393253:BQE393285 CAA393253:CAA393285 CJW393253:CJW393285 CTS393253:CTS393285 DDO393253:DDO393285 DNK393253:DNK393285 DXG393253:DXG393285 EHC393253:EHC393285 EQY393253:EQY393285 FAU393253:FAU393285 FKQ393253:FKQ393285 FUM393253:FUM393285 GEI393253:GEI393285 GOE393253:GOE393285 GYA393253:GYA393285 HHW393253:HHW393285 HRS393253:HRS393285 IBO393253:IBO393285 ILK393253:ILK393285 IVG393253:IVG393285 JFC393253:JFC393285 JOY393253:JOY393285 JYU393253:JYU393285 KIQ393253:KIQ393285 KSM393253:KSM393285 LCI393253:LCI393285 LME393253:LME393285 LWA393253:LWA393285 MFW393253:MFW393285 MPS393253:MPS393285 MZO393253:MZO393285 NJK393253:NJK393285 NTG393253:NTG393285 ODC393253:ODC393285 OMY393253:OMY393285 OWU393253:OWU393285 PGQ393253:PGQ393285 PQM393253:PQM393285 QAI393253:QAI393285 QKE393253:QKE393285 QUA393253:QUA393285 RDW393253:RDW393285 RNS393253:RNS393285 RXO393253:RXO393285 SHK393253:SHK393285 SRG393253:SRG393285 TBC393253:TBC393285 TKY393253:TKY393285 TUU393253:TUU393285 UEQ393253:UEQ393285 UOM393253:UOM393285 UYI393253:UYI393285 VIE393253:VIE393285 VSA393253:VSA393285 WBW393253:WBW393285 WLS393253:WLS393285 WVO393253:WVO393285 G458789:G458821 JC458789:JC458821 SY458789:SY458821 ACU458789:ACU458821 AMQ458789:AMQ458821 AWM458789:AWM458821 BGI458789:BGI458821 BQE458789:BQE458821 CAA458789:CAA458821 CJW458789:CJW458821 CTS458789:CTS458821 DDO458789:DDO458821 DNK458789:DNK458821 DXG458789:DXG458821 EHC458789:EHC458821 EQY458789:EQY458821 FAU458789:FAU458821 FKQ458789:FKQ458821 FUM458789:FUM458821 GEI458789:GEI458821 GOE458789:GOE458821 GYA458789:GYA458821 HHW458789:HHW458821 HRS458789:HRS458821 IBO458789:IBO458821 ILK458789:ILK458821 IVG458789:IVG458821 JFC458789:JFC458821 JOY458789:JOY458821 JYU458789:JYU458821 KIQ458789:KIQ458821 KSM458789:KSM458821 LCI458789:LCI458821 LME458789:LME458821 LWA458789:LWA458821 MFW458789:MFW458821 MPS458789:MPS458821 MZO458789:MZO458821 NJK458789:NJK458821 NTG458789:NTG458821 ODC458789:ODC458821 OMY458789:OMY458821 OWU458789:OWU458821 PGQ458789:PGQ458821 PQM458789:PQM458821 QAI458789:QAI458821 QKE458789:QKE458821 QUA458789:QUA458821 RDW458789:RDW458821 RNS458789:RNS458821 RXO458789:RXO458821 SHK458789:SHK458821 SRG458789:SRG458821 TBC458789:TBC458821 TKY458789:TKY458821 TUU458789:TUU458821 UEQ458789:UEQ458821 UOM458789:UOM458821 UYI458789:UYI458821 VIE458789:VIE458821 VSA458789:VSA458821 WBW458789:WBW458821 WLS458789:WLS458821 WVO458789:WVO458821 G524325:G524357 JC524325:JC524357 SY524325:SY524357 ACU524325:ACU524357 AMQ524325:AMQ524357 AWM524325:AWM524357 BGI524325:BGI524357 BQE524325:BQE524357 CAA524325:CAA524357 CJW524325:CJW524357 CTS524325:CTS524357 DDO524325:DDO524357 DNK524325:DNK524357 DXG524325:DXG524357 EHC524325:EHC524357 EQY524325:EQY524357 FAU524325:FAU524357 FKQ524325:FKQ524357 FUM524325:FUM524357 GEI524325:GEI524357 GOE524325:GOE524357 GYA524325:GYA524357 HHW524325:HHW524357 HRS524325:HRS524357 IBO524325:IBO524357 ILK524325:ILK524357 IVG524325:IVG524357 JFC524325:JFC524357 JOY524325:JOY524357 JYU524325:JYU524357 KIQ524325:KIQ524357 KSM524325:KSM524357 LCI524325:LCI524357 LME524325:LME524357 LWA524325:LWA524357 MFW524325:MFW524357 MPS524325:MPS524357 MZO524325:MZO524357 NJK524325:NJK524357 NTG524325:NTG524357 ODC524325:ODC524357 OMY524325:OMY524357 OWU524325:OWU524357 PGQ524325:PGQ524357 PQM524325:PQM524357 QAI524325:QAI524357 QKE524325:QKE524357 QUA524325:QUA524357 RDW524325:RDW524357 RNS524325:RNS524357 RXO524325:RXO524357 SHK524325:SHK524357 SRG524325:SRG524357 TBC524325:TBC524357 TKY524325:TKY524357 TUU524325:TUU524357 UEQ524325:UEQ524357 UOM524325:UOM524357 UYI524325:UYI524357 VIE524325:VIE524357 VSA524325:VSA524357 WBW524325:WBW524357 WLS524325:WLS524357 WVO524325:WVO524357 G589861:G589893 JC589861:JC589893 SY589861:SY589893 ACU589861:ACU589893 AMQ589861:AMQ589893 AWM589861:AWM589893 BGI589861:BGI589893 BQE589861:BQE589893 CAA589861:CAA589893 CJW589861:CJW589893 CTS589861:CTS589893 DDO589861:DDO589893 DNK589861:DNK589893 DXG589861:DXG589893 EHC589861:EHC589893 EQY589861:EQY589893 FAU589861:FAU589893 FKQ589861:FKQ589893 FUM589861:FUM589893 GEI589861:GEI589893 GOE589861:GOE589893 GYA589861:GYA589893 HHW589861:HHW589893 HRS589861:HRS589893 IBO589861:IBO589893 ILK589861:ILK589893 IVG589861:IVG589893 JFC589861:JFC589893 JOY589861:JOY589893 JYU589861:JYU589893 KIQ589861:KIQ589893 KSM589861:KSM589893 LCI589861:LCI589893 LME589861:LME589893 LWA589861:LWA589893 MFW589861:MFW589893 MPS589861:MPS589893 MZO589861:MZO589893 NJK589861:NJK589893 NTG589861:NTG589893 ODC589861:ODC589893 OMY589861:OMY589893 OWU589861:OWU589893 PGQ589861:PGQ589893 PQM589861:PQM589893 QAI589861:QAI589893 QKE589861:QKE589893 QUA589861:QUA589893 RDW589861:RDW589893 RNS589861:RNS589893 RXO589861:RXO589893 SHK589861:SHK589893 SRG589861:SRG589893 TBC589861:TBC589893 TKY589861:TKY589893 TUU589861:TUU589893 UEQ589861:UEQ589893 UOM589861:UOM589893 UYI589861:UYI589893 VIE589861:VIE589893 VSA589861:VSA589893 WBW589861:WBW589893 WLS589861:WLS589893 WVO589861:WVO589893 G655397:G655429 JC655397:JC655429 SY655397:SY655429 ACU655397:ACU655429 AMQ655397:AMQ655429 AWM655397:AWM655429 BGI655397:BGI655429 BQE655397:BQE655429 CAA655397:CAA655429 CJW655397:CJW655429 CTS655397:CTS655429 DDO655397:DDO655429 DNK655397:DNK655429 DXG655397:DXG655429 EHC655397:EHC655429 EQY655397:EQY655429 FAU655397:FAU655429 FKQ655397:FKQ655429 FUM655397:FUM655429 GEI655397:GEI655429 GOE655397:GOE655429 GYA655397:GYA655429 HHW655397:HHW655429 HRS655397:HRS655429 IBO655397:IBO655429 ILK655397:ILK655429 IVG655397:IVG655429 JFC655397:JFC655429 JOY655397:JOY655429 JYU655397:JYU655429 KIQ655397:KIQ655429 KSM655397:KSM655429 LCI655397:LCI655429 LME655397:LME655429 LWA655397:LWA655429 MFW655397:MFW655429 MPS655397:MPS655429 MZO655397:MZO655429 NJK655397:NJK655429 NTG655397:NTG655429 ODC655397:ODC655429 OMY655397:OMY655429 OWU655397:OWU655429 PGQ655397:PGQ655429 PQM655397:PQM655429 QAI655397:QAI655429 QKE655397:QKE655429 QUA655397:QUA655429 RDW655397:RDW655429 RNS655397:RNS655429 RXO655397:RXO655429 SHK655397:SHK655429 SRG655397:SRG655429 TBC655397:TBC655429 TKY655397:TKY655429 TUU655397:TUU655429 UEQ655397:UEQ655429 UOM655397:UOM655429 UYI655397:UYI655429 VIE655397:VIE655429 VSA655397:VSA655429 WBW655397:WBW655429 WLS655397:WLS655429 WVO655397:WVO655429 G720933:G720965 JC720933:JC720965 SY720933:SY720965 ACU720933:ACU720965 AMQ720933:AMQ720965 AWM720933:AWM720965 BGI720933:BGI720965 BQE720933:BQE720965 CAA720933:CAA720965 CJW720933:CJW720965 CTS720933:CTS720965 DDO720933:DDO720965 DNK720933:DNK720965 DXG720933:DXG720965 EHC720933:EHC720965 EQY720933:EQY720965 FAU720933:FAU720965 FKQ720933:FKQ720965 FUM720933:FUM720965 GEI720933:GEI720965 GOE720933:GOE720965 GYA720933:GYA720965 HHW720933:HHW720965 HRS720933:HRS720965 IBO720933:IBO720965 ILK720933:ILK720965 IVG720933:IVG720965 JFC720933:JFC720965 JOY720933:JOY720965 JYU720933:JYU720965 KIQ720933:KIQ720965 KSM720933:KSM720965 LCI720933:LCI720965 LME720933:LME720965 LWA720933:LWA720965 MFW720933:MFW720965 MPS720933:MPS720965 MZO720933:MZO720965 NJK720933:NJK720965 NTG720933:NTG720965 ODC720933:ODC720965 OMY720933:OMY720965 OWU720933:OWU720965 PGQ720933:PGQ720965 PQM720933:PQM720965 QAI720933:QAI720965 QKE720933:QKE720965 QUA720933:QUA720965 RDW720933:RDW720965 RNS720933:RNS720965 RXO720933:RXO720965 SHK720933:SHK720965 SRG720933:SRG720965 TBC720933:TBC720965 TKY720933:TKY720965 TUU720933:TUU720965 UEQ720933:UEQ720965 UOM720933:UOM720965 UYI720933:UYI720965 VIE720933:VIE720965 VSA720933:VSA720965 WBW720933:WBW720965 WLS720933:WLS720965 WVO720933:WVO720965 G786469:G786501 JC786469:JC786501 SY786469:SY786501 ACU786469:ACU786501 AMQ786469:AMQ786501 AWM786469:AWM786501 BGI786469:BGI786501 BQE786469:BQE786501 CAA786469:CAA786501 CJW786469:CJW786501 CTS786469:CTS786501 DDO786469:DDO786501 DNK786469:DNK786501 DXG786469:DXG786501 EHC786469:EHC786501 EQY786469:EQY786501 FAU786469:FAU786501 FKQ786469:FKQ786501 FUM786469:FUM786501 GEI786469:GEI786501 GOE786469:GOE786501 GYA786469:GYA786501 HHW786469:HHW786501 HRS786469:HRS786501 IBO786469:IBO786501 ILK786469:ILK786501 IVG786469:IVG786501 JFC786469:JFC786501 JOY786469:JOY786501 JYU786469:JYU786501 KIQ786469:KIQ786501 KSM786469:KSM786501 LCI786469:LCI786501 LME786469:LME786501 LWA786469:LWA786501 MFW786469:MFW786501 MPS786469:MPS786501 MZO786469:MZO786501 NJK786469:NJK786501 NTG786469:NTG786501 ODC786469:ODC786501 OMY786469:OMY786501 OWU786469:OWU786501 PGQ786469:PGQ786501 PQM786469:PQM786501 QAI786469:QAI786501 QKE786469:QKE786501 QUA786469:QUA786501 RDW786469:RDW786501 RNS786469:RNS786501 RXO786469:RXO786501 SHK786469:SHK786501 SRG786469:SRG786501 TBC786469:TBC786501 TKY786469:TKY786501 TUU786469:TUU786501 UEQ786469:UEQ786501 UOM786469:UOM786501 UYI786469:UYI786501 VIE786469:VIE786501 VSA786469:VSA786501 WBW786469:WBW786501 WLS786469:WLS786501 WVO786469:WVO786501 G852005:G852037 JC852005:JC852037 SY852005:SY852037 ACU852005:ACU852037 AMQ852005:AMQ852037 AWM852005:AWM852037 BGI852005:BGI852037 BQE852005:BQE852037 CAA852005:CAA852037 CJW852005:CJW852037 CTS852005:CTS852037 DDO852005:DDO852037 DNK852005:DNK852037 DXG852005:DXG852037 EHC852005:EHC852037 EQY852005:EQY852037 FAU852005:FAU852037 FKQ852005:FKQ852037 FUM852005:FUM852037 GEI852005:GEI852037 GOE852005:GOE852037 GYA852005:GYA852037 HHW852005:HHW852037 HRS852005:HRS852037 IBO852005:IBO852037 ILK852005:ILK852037 IVG852005:IVG852037 JFC852005:JFC852037 JOY852005:JOY852037 JYU852005:JYU852037 KIQ852005:KIQ852037 KSM852005:KSM852037 LCI852005:LCI852037 LME852005:LME852037 LWA852005:LWA852037 MFW852005:MFW852037 MPS852005:MPS852037 MZO852005:MZO852037 NJK852005:NJK852037 NTG852005:NTG852037 ODC852005:ODC852037 OMY852005:OMY852037 OWU852005:OWU852037 PGQ852005:PGQ852037 PQM852005:PQM852037 QAI852005:QAI852037 QKE852005:QKE852037 QUA852005:QUA852037 RDW852005:RDW852037 RNS852005:RNS852037 RXO852005:RXO852037 SHK852005:SHK852037 SRG852005:SRG852037 TBC852005:TBC852037 TKY852005:TKY852037 TUU852005:TUU852037 UEQ852005:UEQ852037 UOM852005:UOM852037 UYI852005:UYI852037 VIE852005:VIE852037 VSA852005:VSA852037 WBW852005:WBW852037 WLS852005:WLS852037 WVO852005:WVO852037 G917541:G917573 JC917541:JC917573 SY917541:SY917573 ACU917541:ACU917573 AMQ917541:AMQ917573 AWM917541:AWM917573 BGI917541:BGI917573 BQE917541:BQE917573 CAA917541:CAA917573 CJW917541:CJW917573 CTS917541:CTS917573 DDO917541:DDO917573 DNK917541:DNK917573 DXG917541:DXG917573 EHC917541:EHC917573 EQY917541:EQY917573 FAU917541:FAU917573 FKQ917541:FKQ917573 FUM917541:FUM917573 GEI917541:GEI917573 GOE917541:GOE917573 GYA917541:GYA917573 HHW917541:HHW917573 HRS917541:HRS917573 IBO917541:IBO917573 ILK917541:ILK917573 IVG917541:IVG917573 JFC917541:JFC917573 JOY917541:JOY917573 JYU917541:JYU917573 KIQ917541:KIQ917573 KSM917541:KSM917573 LCI917541:LCI917573 LME917541:LME917573 LWA917541:LWA917573 MFW917541:MFW917573 MPS917541:MPS917573 MZO917541:MZO917573 NJK917541:NJK917573 NTG917541:NTG917573 ODC917541:ODC917573 OMY917541:OMY917573 OWU917541:OWU917573 PGQ917541:PGQ917573 PQM917541:PQM917573 QAI917541:QAI917573 QKE917541:QKE917573 QUA917541:QUA917573 RDW917541:RDW917573 RNS917541:RNS917573 RXO917541:RXO917573 SHK917541:SHK917573 SRG917541:SRG917573 TBC917541:TBC917573 TKY917541:TKY917573 TUU917541:TUU917573 UEQ917541:UEQ917573 UOM917541:UOM917573 UYI917541:UYI917573 VIE917541:VIE917573 VSA917541:VSA917573 WBW917541:WBW917573 WLS917541:WLS917573 WVO917541:WVO917573 G983077:G983109 JC983077:JC983109 SY983077:SY983109 ACU983077:ACU983109 AMQ983077:AMQ983109 AWM983077:AWM983109 BGI983077:BGI983109 BQE983077:BQE983109 CAA983077:CAA983109 CJW983077:CJW983109 CTS983077:CTS983109 DDO983077:DDO983109 DNK983077:DNK983109 DXG983077:DXG983109 EHC983077:EHC983109 EQY983077:EQY983109 FAU983077:FAU983109 FKQ983077:FKQ983109 FUM983077:FUM983109 GEI983077:GEI983109 GOE983077:GOE983109 GYA983077:GYA983109 HHW983077:HHW983109 HRS983077:HRS983109 IBO983077:IBO983109 ILK983077:ILK983109 IVG983077:IVG983109 JFC983077:JFC983109 JOY983077:JOY983109 JYU983077:JYU983109 KIQ983077:KIQ983109 KSM983077:KSM983109 LCI983077:LCI983109 LME983077:LME983109 LWA983077:LWA983109 MFW983077:MFW983109 MPS983077:MPS983109 MZO983077:MZO983109 NJK983077:NJK983109 NTG983077:NTG983109 ODC983077:ODC983109 OMY983077:OMY983109 OWU983077:OWU983109 PGQ983077:PGQ983109 PQM983077:PQM983109 QAI983077:QAI983109 QKE983077:QKE983109 QUA983077:QUA983109 RDW983077:RDW983109 RNS983077:RNS983109 RXO983077:RXO983109 SHK983077:SHK983109 SRG983077:SRG983109 TBC983077:TBC983109 TKY983077:TKY983109 TUU983077:TUU983109 UEQ983077:UEQ983109 UOM983077:UOM983109 UYI983077:UYI983109 VIE983077:VIE983109 VSA983077:VSA983109 WBW983077:WBW983109 WLS983077:WLS983109" xr:uid="{00000000-0002-0000-0300-000001000000}">
      <formula1>"現場従業員,現場雇用従業員,外注人件費"</formula1>
    </dataValidation>
    <dataValidation type="list" allowBlank="1" showInputMessage="1" showErrorMessage="1" sqref="C37:C69" xr:uid="{00000000-0002-0000-0300-000002000000}">
      <formula1>"10代,20代,30代,40代,50代,60代,70代"</formula1>
    </dataValidation>
    <dataValidation type="list" allowBlank="1" showInputMessage="1" showErrorMessage="1" sqref="G37:G69" xr:uid="{00000000-0002-0000-0300-000003000000}">
      <formula1>"現場従業員,現場雇用従業員,現場雇用労働者,外注人件費(事務),外注人件費(技術)"</formula1>
    </dataValidation>
  </dataValidations>
  <pageMargins left="0.39370078740157483" right="0.39370078740157483" top="0.39370078740157483" bottom="0.39370078740157483" header="0.31496062992125984" footer="0.31496062992125984"/>
  <pageSetup paperSize="8" scale="72" orientation="landscape" r:id="rId1"/>
  <headerFooter>
    <oddHeader>&amp;L&amp;F&amp;R&amp;A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O96"/>
  <sheetViews>
    <sheetView showGridLines="0" view="pageBreakPreview" zoomScaleNormal="115" zoomScaleSheetLayoutView="100" workbookViewId="0">
      <selection activeCell="E2" sqref="E2"/>
    </sheetView>
  </sheetViews>
  <sheetFormatPr defaultRowHeight="17.25"/>
  <cols>
    <col min="1" max="1" width="2.5" style="302" customWidth="1"/>
    <col min="2" max="2" width="16.875" style="302" customWidth="1"/>
    <col min="3" max="3" width="26.875" style="302" customWidth="1"/>
    <col min="4" max="4" width="3.875" style="302" customWidth="1"/>
    <col min="5" max="5" width="22.25" style="302" customWidth="1"/>
    <col min="6" max="6" width="14.125" style="306" customWidth="1"/>
    <col min="7" max="7" width="2" style="302" customWidth="1"/>
    <col min="8" max="8" width="1.375" style="302" customWidth="1"/>
    <col min="9" max="9" width="2.5" style="302" customWidth="1"/>
    <col min="10" max="10" width="16.875" style="225" customWidth="1"/>
    <col min="11" max="11" width="26.875" style="225" customWidth="1"/>
    <col min="12" max="12" width="3.75" style="225" customWidth="1"/>
    <col min="13" max="13" width="22.25" style="225" customWidth="1"/>
    <col min="14" max="14" width="14.125" style="225" customWidth="1"/>
    <col min="15" max="15" width="2.5" style="225" customWidth="1"/>
    <col min="16" max="257" width="9" style="225"/>
    <col min="258" max="258" width="2.375" style="225" customWidth="1"/>
    <col min="259" max="259" width="16.75" style="225" customWidth="1"/>
    <col min="260" max="260" width="26.75" style="225" customWidth="1"/>
    <col min="261" max="261" width="3.875" style="225" customWidth="1"/>
    <col min="262" max="262" width="22.25" style="225" customWidth="1"/>
    <col min="263" max="263" width="14.125" style="225" customWidth="1"/>
    <col min="264" max="264" width="2" style="225" customWidth="1"/>
    <col min="265" max="265" width="1.375" style="225" customWidth="1"/>
    <col min="266" max="513" width="9" style="225"/>
    <col min="514" max="514" width="2.375" style="225" customWidth="1"/>
    <col min="515" max="515" width="16.75" style="225" customWidth="1"/>
    <col min="516" max="516" width="26.75" style="225" customWidth="1"/>
    <col min="517" max="517" width="3.875" style="225" customWidth="1"/>
    <col min="518" max="518" width="22.25" style="225" customWidth="1"/>
    <col min="519" max="519" width="14.125" style="225" customWidth="1"/>
    <col min="520" max="520" width="2" style="225" customWidth="1"/>
    <col min="521" max="521" width="1.375" style="225" customWidth="1"/>
    <col min="522" max="769" width="9" style="225"/>
    <col min="770" max="770" width="2.375" style="225" customWidth="1"/>
    <col min="771" max="771" width="16.75" style="225" customWidth="1"/>
    <col min="772" max="772" width="26.75" style="225" customWidth="1"/>
    <col min="773" max="773" width="3.875" style="225" customWidth="1"/>
    <col min="774" max="774" width="22.25" style="225" customWidth="1"/>
    <col min="775" max="775" width="14.125" style="225" customWidth="1"/>
    <col min="776" max="776" width="2" style="225" customWidth="1"/>
    <col min="777" max="777" width="1.375" style="225" customWidth="1"/>
    <col min="778" max="1025" width="9" style="225"/>
    <col min="1026" max="1026" width="2.375" style="225" customWidth="1"/>
    <col min="1027" max="1027" width="16.75" style="225" customWidth="1"/>
    <col min="1028" max="1028" width="26.75" style="225" customWidth="1"/>
    <col min="1029" max="1029" width="3.875" style="225" customWidth="1"/>
    <col min="1030" max="1030" width="22.25" style="225" customWidth="1"/>
    <col min="1031" max="1031" width="14.125" style="225" customWidth="1"/>
    <col min="1032" max="1032" width="2" style="225" customWidth="1"/>
    <col min="1033" max="1033" width="1.375" style="225" customWidth="1"/>
    <col min="1034" max="1281" width="9" style="225"/>
    <col min="1282" max="1282" width="2.375" style="225" customWidth="1"/>
    <col min="1283" max="1283" width="16.75" style="225" customWidth="1"/>
    <col min="1284" max="1284" width="26.75" style="225" customWidth="1"/>
    <col min="1285" max="1285" width="3.875" style="225" customWidth="1"/>
    <col min="1286" max="1286" width="22.25" style="225" customWidth="1"/>
    <col min="1287" max="1287" width="14.125" style="225" customWidth="1"/>
    <col min="1288" max="1288" width="2" style="225" customWidth="1"/>
    <col min="1289" max="1289" width="1.375" style="225" customWidth="1"/>
    <col min="1290" max="1537" width="9" style="225"/>
    <col min="1538" max="1538" width="2.375" style="225" customWidth="1"/>
    <col min="1539" max="1539" width="16.75" style="225" customWidth="1"/>
    <col min="1540" max="1540" width="26.75" style="225" customWidth="1"/>
    <col min="1541" max="1541" width="3.875" style="225" customWidth="1"/>
    <col min="1542" max="1542" width="22.25" style="225" customWidth="1"/>
    <col min="1543" max="1543" width="14.125" style="225" customWidth="1"/>
    <col min="1544" max="1544" width="2" style="225" customWidth="1"/>
    <col min="1545" max="1545" width="1.375" style="225" customWidth="1"/>
    <col min="1546" max="1793" width="9" style="225"/>
    <col min="1794" max="1794" width="2.375" style="225" customWidth="1"/>
    <col min="1795" max="1795" width="16.75" style="225" customWidth="1"/>
    <col min="1796" max="1796" width="26.75" style="225" customWidth="1"/>
    <col min="1797" max="1797" width="3.875" style="225" customWidth="1"/>
    <col min="1798" max="1798" width="22.25" style="225" customWidth="1"/>
    <col min="1799" max="1799" width="14.125" style="225" customWidth="1"/>
    <col min="1800" max="1800" width="2" style="225" customWidth="1"/>
    <col min="1801" max="1801" width="1.375" style="225" customWidth="1"/>
    <col min="1802" max="2049" width="9" style="225"/>
    <col min="2050" max="2050" width="2.375" style="225" customWidth="1"/>
    <col min="2051" max="2051" width="16.75" style="225" customWidth="1"/>
    <col min="2052" max="2052" width="26.75" style="225" customWidth="1"/>
    <col min="2053" max="2053" width="3.875" style="225" customWidth="1"/>
    <col min="2054" max="2054" width="22.25" style="225" customWidth="1"/>
    <col min="2055" max="2055" width="14.125" style="225" customWidth="1"/>
    <col min="2056" max="2056" width="2" style="225" customWidth="1"/>
    <col min="2057" max="2057" width="1.375" style="225" customWidth="1"/>
    <col min="2058" max="2305" width="9" style="225"/>
    <col min="2306" max="2306" width="2.375" style="225" customWidth="1"/>
    <col min="2307" max="2307" width="16.75" style="225" customWidth="1"/>
    <col min="2308" max="2308" width="26.75" style="225" customWidth="1"/>
    <col min="2309" max="2309" width="3.875" style="225" customWidth="1"/>
    <col min="2310" max="2310" width="22.25" style="225" customWidth="1"/>
    <col min="2311" max="2311" width="14.125" style="225" customWidth="1"/>
    <col min="2312" max="2312" width="2" style="225" customWidth="1"/>
    <col min="2313" max="2313" width="1.375" style="225" customWidth="1"/>
    <col min="2314" max="2561" width="9" style="225"/>
    <col min="2562" max="2562" width="2.375" style="225" customWidth="1"/>
    <col min="2563" max="2563" width="16.75" style="225" customWidth="1"/>
    <col min="2564" max="2564" width="26.75" style="225" customWidth="1"/>
    <col min="2565" max="2565" width="3.875" style="225" customWidth="1"/>
    <col min="2566" max="2566" width="22.25" style="225" customWidth="1"/>
    <col min="2567" max="2567" width="14.125" style="225" customWidth="1"/>
    <col min="2568" max="2568" width="2" style="225" customWidth="1"/>
    <col min="2569" max="2569" width="1.375" style="225" customWidth="1"/>
    <col min="2570" max="2817" width="9" style="225"/>
    <col min="2818" max="2818" width="2.375" style="225" customWidth="1"/>
    <col min="2819" max="2819" width="16.75" style="225" customWidth="1"/>
    <col min="2820" max="2820" width="26.75" style="225" customWidth="1"/>
    <col min="2821" max="2821" width="3.875" style="225" customWidth="1"/>
    <col min="2822" max="2822" width="22.25" style="225" customWidth="1"/>
    <col min="2823" max="2823" width="14.125" style="225" customWidth="1"/>
    <col min="2824" max="2824" width="2" style="225" customWidth="1"/>
    <col min="2825" max="2825" width="1.375" style="225" customWidth="1"/>
    <col min="2826" max="3073" width="9" style="225"/>
    <col min="3074" max="3074" width="2.375" style="225" customWidth="1"/>
    <col min="3075" max="3075" width="16.75" style="225" customWidth="1"/>
    <col min="3076" max="3076" width="26.75" style="225" customWidth="1"/>
    <col min="3077" max="3077" width="3.875" style="225" customWidth="1"/>
    <col min="3078" max="3078" width="22.25" style="225" customWidth="1"/>
    <col min="3079" max="3079" width="14.125" style="225" customWidth="1"/>
    <col min="3080" max="3080" width="2" style="225" customWidth="1"/>
    <col min="3081" max="3081" width="1.375" style="225" customWidth="1"/>
    <col min="3082" max="3329" width="9" style="225"/>
    <col min="3330" max="3330" width="2.375" style="225" customWidth="1"/>
    <col min="3331" max="3331" width="16.75" style="225" customWidth="1"/>
    <col min="3332" max="3332" width="26.75" style="225" customWidth="1"/>
    <col min="3333" max="3333" width="3.875" style="225" customWidth="1"/>
    <col min="3334" max="3334" width="22.25" style="225" customWidth="1"/>
    <col min="3335" max="3335" width="14.125" style="225" customWidth="1"/>
    <col min="3336" max="3336" width="2" style="225" customWidth="1"/>
    <col min="3337" max="3337" width="1.375" style="225" customWidth="1"/>
    <col min="3338" max="3585" width="9" style="225"/>
    <col min="3586" max="3586" width="2.375" style="225" customWidth="1"/>
    <col min="3587" max="3587" width="16.75" style="225" customWidth="1"/>
    <col min="3588" max="3588" width="26.75" style="225" customWidth="1"/>
    <col min="3589" max="3589" width="3.875" style="225" customWidth="1"/>
    <col min="3590" max="3590" width="22.25" style="225" customWidth="1"/>
    <col min="3591" max="3591" width="14.125" style="225" customWidth="1"/>
    <col min="3592" max="3592" width="2" style="225" customWidth="1"/>
    <col min="3593" max="3593" width="1.375" style="225" customWidth="1"/>
    <col min="3594" max="3841" width="9" style="225"/>
    <col min="3842" max="3842" width="2.375" style="225" customWidth="1"/>
    <col min="3843" max="3843" width="16.75" style="225" customWidth="1"/>
    <col min="3844" max="3844" width="26.75" style="225" customWidth="1"/>
    <col min="3845" max="3845" width="3.875" style="225" customWidth="1"/>
    <col min="3846" max="3846" width="22.25" style="225" customWidth="1"/>
    <col min="3847" max="3847" width="14.125" style="225" customWidth="1"/>
    <col min="3848" max="3848" width="2" style="225" customWidth="1"/>
    <col min="3849" max="3849" width="1.375" style="225" customWidth="1"/>
    <col min="3850" max="4097" width="9" style="225"/>
    <col min="4098" max="4098" width="2.375" style="225" customWidth="1"/>
    <col min="4099" max="4099" width="16.75" style="225" customWidth="1"/>
    <col min="4100" max="4100" width="26.75" style="225" customWidth="1"/>
    <col min="4101" max="4101" width="3.875" style="225" customWidth="1"/>
    <col min="4102" max="4102" width="22.25" style="225" customWidth="1"/>
    <col min="4103" max="4103" width="14.125" style="225" customWidth="1"/>
    <col min="4104" max="4104" width="2" style="225" customWidth="1"/>
    <col min="4105" max="4105" width="1.375" style="225" customWidth="1"/>
    <col min="4106" max="4353" width="9" style="225"/>
    <col min="4354" max="4354" width="2.375" style="225" customWidth="1"/>
    <col min="4355" max="4355" width="16.75" style="225" customWidth="1"/>
    <col min="4356" max="4356" width="26.75" style="225" customWidth="1"/>
    <col min="4357" max="4357" width="3.875" style="225" customWidth="1"/>
    <col min="4358" max="4358" width="22.25" style="225" customWidth="1"/>
    <col min="4359" max="4359" width="14.125" style="225" customWidth="1"/>
    <col min="4360" max="4360" width="2" style="225" customWidth="1"/>
    <col min="4361" max="4361" width="1.375" style="225" customWidth="1"/>
    <col min="4362" max="4609" width="9" style="225"/>
    <col min="4610" max="4610" width="2.375" style="225" customWidth="1"/>
    <col min="4611" max="4611" width="16.75" style="225" customWidth="1"/>
    <col min="4612" max="4612" width="26.75" style="225" customWidth="1"/>
    <col min="4613" max="4613" width="3.875" style="225" customWidth="1"/>
    <col min="4614" max="4614" width="22.25" style="225" customWidth="1"/>
    <col min="4615" max="4615" width="14.125" style="225" customWidth="1"/>
    <col min="4616" max="4616" width="2" style="225" customWidth="1"/>
    <col min="4617" max="4617" width="1.375" style="225" customWidth="1"/>
    <col min="4618" max="4865" width="9" style="225"/>
    <col min="4866" max="4866" width="2.375" style="225" customWidth="1"/>
    <col min="4867" max="4867" width="16.75" style="225" customWidth="1"/>
    <col min="4868" max="4868" width="26.75" style="225" customWidth="1"/>
    <col min="4869" max="4869" width="3.875" style="225" customWidth="1"/>
    <col min="4870" max="4870" width="22.25" style="225" customWidth="1"/>
    <col min="4871" max="4871" width="14.125" style="225" customWidth="1"/>
    <col min="4872" max="4872" width="2" style="225" customWidth="1"/>
    <col min="4873" max="4873" width="1.375" style="225" customWidth="1"/>
    <col min="4874" max="5121" width="9" style="225"/>
    <col min="5122" max="5122" width="2.375" style="225" customWidth="1"/>
    <col min="5123" max="5123" width="16.75" style="225" customWidth="1"/>
    <col min="5124" max="5124" width="26.75" style="225" customWidth="1"/>
    <col min="5125" max="5125" width="3.875" style="225" customWidth="1"/>
    <col min="5126" max="5126" width="22.25" style="225" customWidth="1"/>
    <col min="5127" max="5127" width="14.125" style="225" customWidth="1"/>
    <col min="5128" max="5128" width="2" style="225" customWidth="1"/>
    <col min="5129" max="5129" width="1.375" style="225" customWidth="1"/>
    <col min="5130" max="5377" width="9" style="225"/>
    <col min="5378" max="5378" width="2.375" style="225" customWidth="1"/>
    <col min="5379" max="5379" width="16.75" style="225" customWidth="1"/>
    <col min="5380" max="5380" width="26.75" style="225" customWidth="1"/>
    <col min="5381" max="5381" width="3.875" style="225" customWidth="1"/>
    <col min="5382" max="5382" width="22.25" style="225" customWidth="1"/>
    <col min="5383" max="5383" width="14.125" style="225" customWidth="1"/>
    <col min="5384" max="5384" width="2" style="225" customWidth="1"/>
    <col min="5385" max="5385" width="1.375" style="225" customWidth="1"/>
    <col min="5386" max="5633" width="9" style="225"/>
    <col min="5634" max="5634" width="2.375" style="225" customWidth="1"/>
    <col min="5635" max="5635" width="16.75" style="225" customWidth="1"/>
    <col min="5636" max="5636" width="26.75" style="225" customWidth="1"/>
    <col min="5637" max="5637" width="3.875" style="225" customWidth="1"/>
    <col min="5638" max="5638" width="22.25" style="225" customWidth="1"/>
    <col min="5639" max="5639" width="14.125" style="225" customWidth="1"/>
    <col min="5640" max="5640" width="2" style="225" customWidth="1"/>
    <col min="5641" max="5641" width="1.375" style="225" customWidth="1"/>
    <col min="5642" max="5889" width="9" style="225"/>
    <col min="5890" max="5890" width="2.375" style="225" customWidth="1"/>
    <col min="5891" max="5891" width="16.75" style="225" customWidth="1"/>
    <col min="5892" max="5892" width="26.75" style="225" customWidth="1"/>
    <col min="5893" max="5893" width="3.875" style="225" customWidth="1"/>
    <col min="5894" max="5894" width="22.25" style="225" customWidth="1"/>
    <col min="5895" max="5895" width="14.125" style="225" customWidth="1"/>
    <col min="5896" max="5896" width="2" style="225" customWidth="1"/>
    <col min="5897" max="5897" width="1.375" style="225" customWidth="1"/>
    <col min="5898" max="6145" width="9" style="225"/>
    <col min="6146" max="6146" width="2.375" style="225" customWidth="1"/>
    <col min="6147" max="6147" width="16.75" style="225" customWidth="1"/>
    <col min="6148" max="6148" width="26.75" style="225" customWidth="1"/>
    <col min="6149" max="6149" width="3.875" style="225" customWidth="1"/>
    <col min="6150" max="6150" width="22.25" style="225" customWidth="1"/>
    <col min="6151" max="6151" width="14.125" style="225" customWidth="1"/>
    <col min="6152" max="6152" width="2" style="225" customWidth="1"/>
    <col min="6153" max="6153" width="1.375" style="225" customWidth="1"/>
    <col min="6154" max="6401" width="9" style="225"/>
    <col min="6402" max="6402" width="2.375" style="225" customWidth="1"/>
    <col min="6403" max="6403" width="16.75" style="225" customWidth="1"/>
    <col min="6404" max="6404" width="26.75" style="225" customWidth="1"/>
    <col min="6405" max="6405" width="3.875" style="225" customWidth="1"/>
    <col min="6406" max="6406" width="22.25" style="225" customWidth="1"/>
    <col min="6407" max="6407" width="14.125" style="225" customWidth="1"/>
    <col min="6408" max="6408" width="2" style="225" customWidth="1"/>
    <col min="6409" max="6409" width="1.375" style="225" customWidth="1"/>
    <col min="6410" max="6657" width="9" style="225"/>
    <col min="6658" max="6658" width="2.375" style="225" customWidth="1"/>
    <col min="6659" max="6659" width="16.75" style="225" customWidth="1"/>
    <col min="6660" max="6660" width="26.75" style="225" customWidth="1"/>
    <col min="6661" max="6661" width="3.875" style="225" customWidth="1"/>
    <col min="6662" max="6662" width="22.25" style="225" customWidth="1"/>
    <col min="6663" max="6663" width="14.125" style="225" customWidth="1"/>
    <col min="6664" max="6664" width="2" style="225" customWidth="1"/>
    <col min="6665" max="6665" width="1.375" style="225" customWidth="1"/>
    <col min="6666" max="6913" width="9" style="225"/>
    <col min="6914" max="6914" width="2.375" style="225" customWidth="1"/>
    <col min="6915" max="6915" width="16.75" style="225" customWidth="1"/>
    <col min="6916" max="6916" width="26.75" style="225" customWidth="1"/>
    <col min="6917" max="6917" width="3.875" style="225" customWidth="1"/>
    <col min="6918" max="6918" width="22.25" style="225" customWidth="1"/>
    <col min="6919" max="6919" width="14.125" style="225" customWidth="1"/>
    <col min="6920" max="6920" width="2" style="225" customWidth="1"/>
    <col min="6921" max="6921" width="1.375" style="225" customWidth="1"/>
    <col min="6922" max="7169" width="9" style="225"/>
    <col min="7170" max="7170" width="2.375" style="225" customWidth="1"/>
    <col min="7171" max="7171" width="16.75" style="225" customWidth="1"/>
    <col min="7172" max="7172" width="26.75" style="225" customWidth="1"/>
    <col min="7173" max="7173" width="3.875" style="225" customWidth="1"/>
    <col min="7174" max="7174" width="22.25" style="225" customWidth="1"/>
    <col min="7175" max="7175" width="14.125" style="225" customWidth="1"/>
    <col min="7176" max="7176" width="2" style="225" customWidth="1"/>
    <col min="7177" max="7177" width="1.375" style="225" customWidth="1"/>
    <col min="7178" max="7425" width="9" style="225"/>
    <col min="7426" max="7426" width="2.375" style="225" customWidth="1"/>
    <col min="7427" max="7427" width="16.75" style="225" customWidth="1"/>
    <col min="7428" max="7428" width="26.75" style="225" customWidth="1"/>
    <col min="7429" max="7429" width="3.875" style="225" customWidth="1"/>
    <col min="7430" max="7430" width="22.25" style="225" customWidth="1"/>
    <col min="7431" max="7431" width="14.125" style="225" customWidth="1"/>
    <col min="7432" max="7432" width="2" style="225" customWidth="1"/>
    <col min="7433" max="7433" width="1.375" style="225" customWidth="1"/>
    <col min="7434" max="7681" width="9" style="225"/>
    <col min="7682" max="7682" width="2.375" style="225" customWidth="1"/>
    <col min="7683" max="7683" width="16.75" style="225" customWidth="1"/>
    <col min="7684" max="7684" width="26.75" style="225" customWidth="1"/>
    <col min="7685" max="7685" width="3.875" style="225" customWidth="1"/>
    <col min="7686" max="7686" width="22.25" style="225" customWidth="1"/>
    <col min="7687" max="7687" width="14.125" style="225" customWidth="1"/>
    <col min="7688" max="7688" width="2" style="225" customWidth="1"/>
    <col min="7689" max="7689" width="1.375" style="225" customWidth="1"/>
    <col min="7690" max="7937" width="9" style="225"/>
    <col min="7938" max="7938" width="2.375" style="225" customWidth="1"/>
    <col min="7939" max="7939" width="16.75" style="225" customWidth="1"/>
    <col min="7940" max="7940" width="26.75" style="225" customWidth="1"/>
    <col min="7941" max="7941" width="3.875" style="225" customWidth="1"/>
    <col min="7942" max="7942" width="22.25" style="225" customWidth="1"/>
    <col min="7943" max="7943" width="14.125" style="225" customWidth="1"/>
    <col min="7944" max="7944" width="2" style="225" customWidth="1"/>
    <col min="7945" max="7945" width="1.375" style="225" customWidth="1"/>
    <col min="7946" max="8193" width="9" style="225"/>
    <col min="8194" max="8194" width="2.375" style="225" customWidth="1"/>
    <col min="8195" max="8195" width="16.75" style="225" customWidth="1"/>
    <col min="8196" max="8196" width="26.75" style="225" customWidth="1"/>
    <col min="8197" max="8197" width="3.875" style="225" customWidth="1"/>
    <col min="8198" max="8198" width="22.25" style="225" customWidth="1"/>
    <col min="8199" max="8199" width="14.125" style="225" customWidth="1"/>
    <col min="8200" max="8200" width="2" style="225" customWidth="1"/>
    <col min="8201" max="8201" width="1.375" style="225" customWidth="1"/>
    <col min="8202" max="8449" width="9" style="225"/>
    <col min="8450" max="8450" width="2.375" style="225" customWidth="1"/>
    <col min="8451" max="8451" width="16.75" style="225" customWidth="1"/>
    <col min="8452" max="8452" width="26.75" style="225" customWidth="1"/>
    <col min="8453" max="8453" width="3.875" style="225" customWidth="1"/>
    <col min="8454" max="8454" width="22.25" style="225" customWidth="1"/>
    <col min="8455" max="8455" width="14.125" style="225" customWidth="1"/>
    <col min="8456" max="8456" width="2" style="225" customWidth="1"/>
    <col min="8457" max="8457" width="1.375" style="225" customWidth="1"/>
    <col min="8458" max="8705" width="9" style="225"/>
    <col min="8706" max="8706" width="2.375" style="225" customWidth="1"/>
    <col min="8707" max="8707" width="16.75" style="225" customWidth="1"/>
    <col min="8708" max="8708" width="26.75" style="225" customWidth="1"/>
    <col min="8709" max="8709" width="3.875" style="225" customWidth="1"/>
    <col min="8710" max="8710" width="22.25" style="225" customWidth="1"/>
    <col min="8711" max="8711" width="14.125" style="225" customWidth="1"/>
    <col min="8712" max="8712" width="2" style="225" customWidth="1"/>
    <col min="8713" max="8713" width="1.375" style="225" customWidth="1"/>
    <col min="8714" max="8961" width="9" style="225"/>
    <col min="8962" max="8962" width="2.375" style="225" customWidth="1"/>
    <col min="8963" max="8963" width="16.75" style="225" customWidth="1"/>
    <col min="8964" max="8964" width="26.75" style="225" customWidth="1"/>
    <col min="8965" max="8965" width="3.875" style="225" customWidth="1"/>
    <col min="8966" max="8966" width="22.25" style="225" customWidth="1"/>
    <col min="8967" max="8967" width="14.125" style="225" customWidth="1"/>
    <col min="8968" max="8968" width="2" style="225" customWidth="1"/>
    <col min="8969" max="8969" width="1.375" style="225" customWidth="1"/>
    <col min="8970" max="9217" width="9" style="225"/>
    <col min="9218" max="9218" width="2.375" style="225" customWidth="1"/>
    <col min="9219" max="9219" width="16.75" style="225" customWidth="1"/>
    <col min="9220" max="9220" width="26.75" style="225" customWidth="1"/>
    <col min="9221" max="9221" width="3.875" style="225" customWidth="1"/>
    <col min="9222" max="9222" width="22.25" style="225" customWidth="1"/>
    <col min="9223" max="9223" width="14.125" style="225" customWidth="1"/>
    <col min="9224" max="9224" width="2" style="225" customWidth="1"/>
    <col min="9225" max="9225" width="1.375" style="225" customWidth="1"/>
    <col min="9226" max="9473" width="9" style="225"/>
    <col min="9474" max="9474" width="2.375" style="225" customWidth="1"/>
    <col min="9475" max="9475" width="16.75" style="225" customWidth="1"/>
    <col min="9476" max="9476" width="26.75" style="225" customWidth="1"/>
    <col min="9477" max="9477" width="3.875" style="225" customWidth="1"/>
    <col min="9478" max="9478" width="22.25" style="225" customWidth="1"/>
    <col min="9479" max="9479" width="14.125" style="225" customWidth="1"/>
    <col min="9480" max="9480" width="2" style="225" customWidth="1"/>
    <col min="9481" max="9481" width="1.375" style="225" customWidth="1"/>
    <col min="9482" max="9729" width="9" style="225"/>
    <col min="9730" max="9730" width="2.375" style="225" customWidth="1"/>
    <col min="9731" max="9731" width="16.75" style="225" customWidth="1"/>
    <col min="9732" max="9732" width="26.75" style="225" customWidth="1"/>
    <col min="9733" max="9733" width="3.875" style="225" customWidth="1"/>
    <col min="9734" max="9734" width="22.25" style="225" customWidth="1"/>
    <col min="9735" max="9735" width="14.125" style="225" customWidth="1"/>
    <col min="9736" max="9736" width="2" style="225" customWidth="1"/>
    <col min="9737" max="9737" width="1.375" style="225" customWidth="1"/>
    <col min="9738" max="9985" width="9" style="225"/>
    <col min="9986" max="9986" width="2.375" style="225" customWidth="1"/>
    <col min="9987" max="9987" width="16.75" style="225" customWidth="1"/>
    <col min="9988" max="9988" width="26.75" style="225" customWidth="1"/>
    <col min="9989" max="9989" width="3.875" style="225" customWidth="1"/>
    <col min="9990" max="9990" width="22.25" style="225" customWidth="1"/>
    <col min="9991" max="9991" width="14.125" style="225" customWidth="1"/>
    <col min="9992" max="9992" width="2" style="225" customWidth="1"/>
    <col min="9993" max="9993" width="1.375" style="225" customWidth="1"/>
    <col min="9994" max="10241" width="9" style="225"/>
    <col min="10242" max="10242" width="2.375" style="225" customWidth="1"/>
    <col min="10243" max="10243" width="16.75" style="225" customWidth="1"/>
    <col min="10244" max="10244" width="26.75" style="225" customWidth="1"/>
    <col min="10245" max="10245" width="3.875" style="225" customWidth="1"/>
    <col min="10246" max="10246" width="22.25" style="225" customWidth="1"/>
    <col min="10247" max="10247" width="14.125" style="225" customWidth="1"/>
    <col min="10248" max="10248" width="2" style="225" customWidth="1"/>
    <col min="10249" max="10249" width="1.375" style="225" customWidth="1"/>
    <col min="10250" max="10497" width="9" style="225"/>
    <col min="10498" max="10498" width="2.375" style="225" customWidth="1"/>
    <col min="10499" max="10499" width="16.75" style="225" customWidth="1"/>
    <col min="10500" max="10500" width="26.75" style="225" customWidth="1"/>
    <col min="10501" max="10501" width="3.875" style="225" customWidth="1"/>
    <col min="10502" max="10502" width="22.25" style="225" customWidth="1"/>
    <col min="10503" max="10503" width="14.125" style="225" customWidth="1"/>
    <col min="10504" max="10504" width="2" style="225" customWidth="1"/>
    <col min="10505" max="10505" width="1.375" style="225" customWidth="1"/>
    <col min="10506" max="10753" width="9" style="225"/>
    <col min="10754" max="10754" width="2.375" style="225" customWidth="1"/>
    <col min="10755" max="10755" width="16.75" style="225" customWidth="1"/>
    <col min="10756" max="10756" width="26.75" style="225" customWidth="1"/>
    <col min="10757" max="10757" width="3.875" style="225" customWidth="1"/>
    <col min="10758" max="10758" width="22.25" style="225" customWidth="1"/>
    <col min="10759" max="10759" width="14.125" style="225" customWidth="1"/>
    <col min="10760" max="10760" width="2" style="225" customWidth="1"/>
    <col min="10761" max="10761" width="1.375" style="225" customWidth="1"/>
    <col min="10762" max="11009" width="9" style="225"/>
    <col min="11010" max="11010" width="2.375" style="225" customWidth="1"/>
    <col min="11011" max="11011" width="16.75" style="225" customWidth="1"/>
    <col min="11012" max="11012" width="26.75" style="225" customWidth="1"/>
    <col min="11013" max="11013" width="3.875" style="225" customWidth="1"/>
    <col min="11014" max="11014" width="22.25" style="225" customWidth="1"/>
    <col min="11015" max="11015" width="14.125" style="225" customWidth="1"/>
    <col min="11016" max="11016" width="2" style="225" customWidth="1"/>
    <col min="11017" max="11017" width="1.375" style="225" customWidth="1"/>
    <col min="11018" max="11265" width="9" style="225"/>
    <col min="11266" max="11266" width="2.375" style="225" customWidth="1"/>
    <col min="11267" max="11267" width="16.75" style="225" customWidth="1"/>
    <col min="11268" max="11268" width="26.75" style="225" customWidth="1"/>
    <col min="11269" max="11269" width="3.875" style="225" customWidth="1"/>
    <col min="11270" max="11270" width="22.25" style="225" customWidth="1"/>
    <col min="11271" max="11271" width="14.125" style="225" customWidth="1"/>
    <col min="11272" max="11272" width="2" style="225" customWidth="1"/>
    <col min="11273" max="11273" width="1.375" style="225" customWidth="1"/>
    <col min="11274" max="11521" width="9" style="225"/>
    <col min="11522" max="11522" width="2.375" style="225" customWidth="1"/>
    <col min="11523" max="11523" width="16.75" style="225" customWidth="1"/>
    <col min="11524" max="11524" width="26.75" style="225" customWidth="1"/>
    <col min="11525" max="11525" width="3.875" style="225" customWidth="1"/>
    <col min="11526" max="11526" width="22.25" style="225" customWidth="1"/>
    <col min="11527" max="11527" width="14.125" style="225" customWidth="1"/>
    <col min="11528" max="11528" width="2" style="225" customWidth="1"/>
    <col min="11529" max="11529" width="1.375" style="225" customWidth="1"/>
    <col min="11530" max="11777" width="9" style="225"/>
    <col min="11778" max="11778" width="2.375" style="225" customWidth="1"/>
    <col min="11779" max="11779" width="16.75" style="225" customWidth="1"/>
    <col min="11780" max="11780" width="26.75" style="225" customWidth="1"/>
    <col min="11781" max="11781" width="3.875" style="225" customWidth="1"/>
    <col min="11782" max="11782" width="22.25" style="225" customWidth="1"/>
    <col min="11783" max="11783" width="14.125" style="225" customWidth="1"/>
    <col min="11784" max="11784" width="2" style="225" customWidth="1"/>
    <col min="11785" max="11785" width="1.375" style="225" customWidth="1"/>
    <col min="11786" max="12033" width="9" style="225"/>
    <col min="12034" max="12034" width="2.375" style="225" customWidth="1"/>
    <col min="12035" max="12035" width="16.75" style="225" customWidth="1"/>
    <col min="12036" max="12036" width="26.75" style="225" customWidth="1"/>
    <col min="12037" max="12037" width="3.875" style="225" customWidth="1"/>
    <col min="12038" max="12038" width="22.25" style="225" customWidth="1"/>
    <col min="12039" max="12039" width="14.125" style="225" customWidth="1"/>
    <col min="12040" max="12040" width="2" style="225" customWidth="1"/>
    <col min="12041" max="12041" width="1.375" style="225" customWidth="1"/>
    <col min="12042" max="12289" width="9" style="225"/>
    <col min="12290" max="12290" width="2.375" style="225" customWidth="1"/>
    <col min="12291" max="12291" width="16.75" style="225" customWidth="1"/>
    <col min="12292" max="12292" width="26.75" style="225" customWidth="1"/>
    <col min="12293" max="12293" width="3.875" style="225" customWidth="1"/>
    <col min="12294" max="12294" width="22.25" style="225" customWidth="1"/>
    <col min="12295" max="12295" width="14.125" style="225" customWidth="1"/>
    <col min="12296" max="12296" width="2" style="225" customWidth="1"/>
    <col min="12297" max="12297" width="1.375" style="225" customWidth="1"/>
    <col min="12298" max="12545" width="9" style="225"/>
    <col min="12546" max="12546" width="2.375" style="225" customWidth="1"/>
    <col min="12547" max="12547" width="16.75" style="225" customWidth="1"/>
    <col min="12548" max="12548" width="26.75" style="225" customWidth="1"/>
    <col min="12549" max="12549" width="3.875" style="225" customWidth="1"/>
    <col min="12550" max="12550" width="22.25" style="225" customWidth="1"/>
    <col min="12551" max="12551" width="14.125" style="225" customWidth="1"/>
    <col min="12552" max="12552" width="2" style="225" customWidth="1"/>
    <col min="12553" max="12553" width="1.375" style="225" customWidth="1"/>
    <col min="12554" max="12801" width="9" style="225"/>
    <col min="12802" max="12802" width="2.375" style="225" customWidth="1"/>
    <col min="12803" max="12803" width="16.75" style="225" customWidth="1"/>
    <col min="12804" max="12804" width="26.75" style="225" customWidth="1"/>
    <col min="12805" max="12805" width="3.875" style="225" customWidth="1"/>
    <col min="12806" max="12806" width="22.25" style="225" customWidth="1"/>
    <col min="12807" max="12807" width="14.125" style="225" customWidth="1"/>
    <col min="12808" max="12808" width="2" style="225" customWidth="1"/>
    <col min="12809" max="12809" width="1.375" style="225" customWidth="1"/>
    <col min="12810" max="13057" width="9" style="225"/>
    <col min="13058" max="13058" width="2.375" style="225" customWidth="1"/>
    <col min="13059" max="13059" width="16.75" style="225" customWidth="1"/>
    <col min="13060" max="13060" width="26.75" style="225" customWidth="1"/>
    <col min="13061" max="13061" width="3.875" style="225" customWidth="1"/>
    <col min="13062" max="13062" width="22.25" style="225" customWidth="1"/>
    <col min="13063" max="13063" width="14.125" style="225" customWidth="1"/>
    <col min="13064" max="13064" width="2" style="225" customWidth="1"/>
    <col min="13065" max="13065" width="1.375" style="225" customWidth="1"/>
    <col min="13066" max="13313" width="9" style="225"/>
    <col min="13314" max="13314" width="2.375" style="225" customWidth="1"/>
    <col min="13315" max="13315" width="16.75" style="225" customWidth="1"/>
    <col min="13316" max="13316" width="26.75" style="225" customWidth="1"/>
    <col min="13317" max="13317" width="3.875" style="225" customWidth="1"/>
    <col min="13318" max="13318" width="22.25" style="225" customWidth="1"/>
    <col min="13319" max="13319" width="14.125" style="225" customWidth="1"/>
    <col min="13320" max="13320" width="2" style="225" customWidth="1"/>
    <col min="13321" max="13321" width="1.375" style="225" customWidth="1"/>
    <col min="13322" max="13569" width="9" style="225"/>
    <col min="13570" max="13570" width="2.375" style="225" customWidth="1"/>
    <col min="13571" max="13571" width="16.75" style="225" customWidth="1"/>
    <col min="13572" max="13572" width="26.75" style="225" customWidth="1"/>
    <col min="13573" max="13573" width="3.875" style="225" customWidth="1"/>
    <col min="13574" max="13574" width="22.25" style="225" customWidth="1"/>
    <col min="13575" max="13575" width="14.125" style="225" customWidth="1"/>
    <col min="13576" max="13576" width="2" style="225" customWidth="1"/>
    <col min="13577" max="13577" width="1.375" style="225" customWidth="1"/>
    <col min="13578" max="13825" width="9" style="225"/>
    <col min="13826" max="13826" width="2.375" style="225" customWidth="1"/>
    <col min="13827" max="13827" width="16.75" style="225" customWidth="1"/>
    <col min="13828" max="13828" width="26.75" style="225" customWidth="1"/>
    <col min="13829" max="13829" width="3.875" style="225" customWidth="1"/>
    <col min="13830" max="13830" width="22.25" style="225" customWidth="1"/>
    <col min="13831" max="13831" width="14.125" style="225" customWidth="1"/>
    <col min="13832" max="13832" width="2" style="225" customWidth="1"/>
    <col min="13833" max="13833" width="1.375" style="225" customWidth="1"/>
    <col min="13834" max="14081" width="9" style="225"/>
    <col min="14082" max="14082" width="2.375" style="225" customWidth="1"/>
    <col min="14083" max="14083" width="16.75" style="225" customWidth="1"/>
    <col min="14084" max="14084" width="26.75" style="225" customWidth="1"/>
    <col min="14085" max="14085" width="3.875" style="225" customWidth="1"/>
    <col min="14086" max="14086" width="22.25" style="225" customWidth="1"/>
    <col min="14087" max="14087" width="14.125" style="225" customWidth="1"/>
    <col min="14088" max="14088" width="2" style="225" customWidth="1"/>
    <col min="14089" max="14089" width="1.375" style="225" customWidth="1"/>
    <col min="14090" max="14337" width="9" style="225"/>
    <col min="14338" max="14338" width="2.375" style="225" customWidth="1"/>
    <col min="14339" max="14339" width="16.75" style="225" customWidth="1"/>
    <col min="14340" max="14340" width="26.75" style="225" customWidth="1"/>
    <col min="14341" max="14341" width="3.875" style="225" customWidth="1"/>
    <col min="14342" max="14342" width="22.25" style="225" customWidth="1"/>
    <col min="14343" max="14343" width="14.125" style="225" customWidth="1"/>
    <col min="14344" max="14344" width="2" style="225" customWidth="1"/>
    <col min="14345" max="14345" width="1.375" style="225" customWidth="1"/>
    <col min="14346" max="14593" width="9" style="225"/>
    <col min="14594" max="14594" width="2.375" style="225" customWidth="1"/>
    <col min="14595" max="14595" width="16.75" style="225" customWidth="1"/>
    <col min="14596" max="14596" width="26.75" style="225" customWidth="1"/>
    <col min="14597" max="14597" width="3.875" style="225" customWidth="1"/>
    <col min="14598" max="14598" width="22.25" style="225" customWidth="1"/>
    <col min="14599" max="14599" width="14.125" style="225" customWidth="1"/>
    <col min="14600" max="14600" width="2" style="225" customWidth="1"/>
    <col min="14601" max="14601" width="1.375" style="225" customWidth="1"/>
    <col min="14602" max="14849" width="9" style="225"/>
    <col min="14850" max="14850" width="2.375" style="225" customWidth="1"/>
    <col min="14851" max="14851" width="16.75" style="225" customWidth="1"/>
    <col min="14852" max="14852" width="26.75" style="225" customWidth="1"/>
    <col min="14853" max="14853" width="3.875" style="225" customWidth="1"/>
    <col min="14854" max="14854" width="22.25" style="225" customWidth="1"/>
    <col min="14855" max="14855" width="14.125" style="225" customWidth="1"/>
    <col min="14856" max="14856" width="2" style="225" customWidth="1"/>
    <col min="14857" max="14857" width="1.375" style="225" customWidth="1"/>
    <col min="14858" max="15105" width="9" style="225"/>
    <col min="15106" max="15106" width="2.375" style="225" customWidth="1"/>
    <col min="15107" max="15107" width="16.75" style="225" customWidth="1"/>
    <col min="15108" max="15108" width="26.75" style="225" customWidth="1"/>
    <col min="15109" max="15109" width="3.875" style="225" customWidth="1"/>
    <col min="15110" max="15110" width="22.25" style="225" customWidth="1"/>
    <col min="15111" max="15111" width="14.125" style="225" customWidth="1"/>
    <col min="15112" max="15112" width="2" style="225" customWidth="1"/>
    <col min="15113" max="15113" width="1.375" style="225" customWidth="1"/>
    <col min="15114" max="15361" width="9" style="225"/>
    <col min="15362" max="15362" width="2.375" style="225" customWidth="1"/>
    <col min="15363" max="15363" width="16.75" style="225" customWidth="1"/>
    <col min="15364" max="15364" width="26.75" style="225" customWidth="1"/>
    <col min="15365" max="15365" width="3.875" style="225" customWidth="1"/>
    <col min="15366" max="15366" width="22.25" style="225" customWidth="1"/>
    <col min="15367" max="15367" width="14.125" style="225" customWidth="1"/>
    <col min="15368" max="15368" width="2" style="225" customWidth="1"/>
    <col min="15369" max="15369" width="1.375" style="225" customWidth="1"/>
    <col min="15370" max="15617" width="9" style="225"/>
    <col min="15618" max="15618" width="2.375" style="225" customWidth="1"/>
    <col min="15619" max="15619" width="16.75" style="225" customWidth="1"/>
    <col min="15620" max="15620" width="26.75" style="225" customWidth="1"/>
    <col min="15621" max="15621" width="3.875" style="225" customWidth="1"/>
    <col min="15622" max="15622" width="22.25" style="225" customWidth="1"/>
    <col min="15623" max="15623" width="14.125" style="225" customWidth="1"/>
    <col min="15624" max="15624" width="2" style="225" customWidth="1"/>
    <col min="15625" max="15625" width="1.375" style="225" customWidth="1"/>
    <col min="15626" max="15873" width="9" style="225"/>
    <col min="15874" max="15874" width="2.375" style="225" customWidth="1"/>
    <col min="15875" max="15875" width="16.75" style="225" customWidth="1"/>
    <col min="15876" max="15876" width="26.75" style="225" customWidth="1"/>
    <col min="15877" max="15877" width="3.875" style="225" customWidth="1"/>
    <col min="15878" max="15878" width="22.25" style="225" customWidth="1"/>
    <col min="15879" max="15879" width="14.125" style="225" customWidth="1"/>
    <col min="15880" max="15880" width="2" style="225" customWidth="1"/>
    <col min="15881" max="15881" width="1.375" style="225" customWidth="1"/>
    <col min="15882" max="16129" width="9" style="225"/>
    <col min="16130" max="16130" width="2.375" style="225" customWidth="1"/>
    <col min="16131" max="16131" width="16.75" style="225" customWidth="1"/>
    <col min="16132" max="16132" width="26.75" style="225" customWidth="1"/>
    <col min="16133" max="16133" width="3.875" style="225" customWidth="1"/>
    <col min="16134" max="16134" width="22.25" style="225" customWidth="1"/>
    <col min="16135" max="16135" width="14.125" style="225" customWidth="1"/>
    <col min="16136" max="16136" width="2" style="225" customWidth="1"/>
    <col min="16137" max="16137" width="1.375" style="225" customWidth="1"/>
    <col min="16138" max="16384" width="9" style="225"/>
  </cols>
  <sheetData>
    <row r="1" spans="2:15" s="302" customFormat="1" ht="9" customHeight="1" thickBot="1">
      <c r="F1" s="303" t="s">
        <v>607</v>
      </c>
      <c r="G1" s="303"/>
      <c r="J1" s="225"/>
      <c r="K1" s="225"/>
      <c r="L1" s="225"/>
      <c r="M1" s="225"/>
      <c r="N1" s="225"/>
      <c r="O1" s="225"/>
    </row>
    <row r="2" spans="2:15" s="302" customFormat="1" ht="18" customHeight="1" thickBot="1">
      <c r="B2" s="957" t="s">
        <v>608</v>
      </c>
      <c r="C2" s="958"/>
      <c r="D2" s="304"/>
      <c r="F2" s="970">
        <v>11</v>
      </c>
      <c r="G2" s="970"/>
      <c r="J2" s="957" t="s">
        <v>608</v>
      </c>
      <c r="K2" s="958"/>
      <c r="L2" s="304"/>
      <c r="M2" s="959" t="s">
        <v>651</v>
      </c>
      <c r="N2" s="970">
        <v>11</v>
      </c>
      <c r="O2" s="970"/>
    </row>
    <row r="3" spans="2:15" s="302" customFormat="1" ht="18" customHeight="1" thickBot="1">
      <c r="B3" s="305"/>
      <c r="C3" s="305"/>
      <c r="D3" s="304"/>
      <c r="F3" s="306"/>
      <c r="J3" s="305"/>
      <c r="K3" s="305"/>
      <c r="L3" s="304"/>
      <c r="M3" s="960"/>
      <c r="N3" s="306"/>
    </row>
    <row r="4" spans="2:15" s="302" customFormat="1" ht="38.25" customHeight="1">
      <c r="B4" s="307"/>
      <c r="C4" s="966" t="s">
        <v>609</v>
      </c>
      <c r="D4" s="966"/>
      <c r="E4" s="966"/>
      <c r="F4" s="308"/>
      <c r="G4" s="309"/>
      <c r="J4" s="307"/>
      <c r="K4" s="966" t="s">
        <v>609</v>
      </c>
      <c r="L4" s="966"/>
      <c r="M4" s="966"/>
      <c r="N4" s="308"/>
      <c r="O4" s="309"/>
    </row>
    <row r="5" spans="2:15" s="302" customFormat="1" ht="10.5" customHeight="1">
      <c r="B5" s="310"/>
      <c r="C5" s="311"/>
      <c r="D5" s="311"/>
      <c r="E5" s="311"/>
      <c r="F5" s="312"/>
      <c r="G5" s="313"/>
      <c r="J5" s="310"/>
      <c r="K5" s="311"/>
      <c r="L5" s="311"/>
      <c r="M5" s="311"/>
      <c r="N5" s="312"/>
      <c r="O5" s="313"/>
    </row>
    <row r="6" spans="2:15" s="302" customFormat="1" ht="18" customHeight="1">
      <c r="B6" s="310"/>
      <c r="C6" s="314" t="s">
        <v>610</v>
      </c>
      <c r="D6" s="311"/>
      <c r="E6" s="473"/>
      <c r="F6" s="312"/>
      <c r="G6" s="313"/>
      <c r="J6" s="310"/>
      <c r="K6" s="314" t="s">
        <v>610</v>
      </c>
      <c r="L6" s="311"/>
      <c r="M6" s="355">
        <v>41183</v>
      </c>
      <c r="N6" s="312"/>
      <c r="O6" s="313"/>
    </row>
    <row r="7" spans="2:15" s="302" customFormat="1" ht="10.5" customHeight="1">
      <c r="B7" s="310"/>
      <c r="C7" s="311"/>
      <c r="D7" s="311"/>
      <c r="E7" s="315"/>
      <c r="F7" s="312"/>
      <c r="G7" s="313"/>
      <c r="J7" s="310"/>
      <c r="K7" s="311"/>
      <c r="L7" s="311"/>
      <c r="M7" s="315"/>
      <c r="N7" s="312"/>
      <c r="O7" s="313"/>
    </row>
    <row r="8" spans="2:15" s="302" customFormat="1" ht="18" customHeight="1">
      <c r="B8" s="310"/>
      <c r="C8" s="314" t="s">
        <v>611</v>
      </c>
      <c r="D8" s="311"/>
      <c r="E8" s="473"/>
      <c r="F8" s="312"/>
      <c r="G8" s="313"/>
      <c r="J8" s="310"/>
      <c r="K8" s="314" t="s">
        <v>611</v>
      </c>
      <c r="L8" s="311"/>
      <c r="M8" s="355">
        <v>41348</v>
      </c>
      <c r="N8" s="312"/>
      <c r="O8" s="313"/>
    </row>
    <row r="9" spans="2:15" s="302" customFormat="1" ht="18" customHeight="1">
      <c r="B9" s="310"/>
      <c r="C9" s="316" t="s">
        <v>363</v>
      </c>
      <c r="D9" s="316"/>
      <c r="E9" s="316" t="s">
        <v>363</v>
      </c>
      <c r="F9" s="312"/>
      <c r="G9" s="313"/>
      <c r="J9" s="310"/>
      <c r="K9" s="316" t="s">
        <v>363</v>
      </c>
      <c r="L9" s="316"/>
      <c r="M9" s="316" t="s">
        <v>363</v>
      </c>
      <c r="N9" s="312"/>
      <c r="O9" s="313"/>
    </row>
    <row r="10" spans="2:15" s="302" customFormat="1" ht="18" customHeight="1">
      <c r="B10" s="310"/>
      <c r="C10" s="317" t="s">
        <v>612</v>
      </c>
      <c r="D10" s="316"/>
      <c r="E10" s="971"/>
      <c r="F10" s="972"/>
      <c r="G10" s="318"/>
      <c r="J10" s="310"/>
      <c r="K10" s="317" t="s">
        <v>612</v>
      </c>
      <c r="L10" s="316"/>
      <c r="M10" s="967" t="s">
        <v>652</v>
      </c>
      <c r="N10" s="968"/>
      <c r="O10" s="318"/>
    </row>
    <row r="11" spans="2:15" s="302" customFormat="1" ht="18" customHeight="1">
      <c r="B11" s="310"/>
      <c r="C11" s="311"/>
      <c r="D11" s="316"/>
      <c r="E11" s="316"/>
      <c r="F11" s="312"/>
      <c r="G11" s="313"/>
      <c r="J11" s="310"/>
      <c r="K11" s="311"/>
      <c r="L11" s="316"/>
      <c r="M11" s="316"/>
      <c r="N11" s="312"/>
      <c r="O11" s="313"/>
    </row>
    <row r="12" spans="2:15" s="302" customFormat="1" ht="18" customHeight="1">
      <c r="B12" s="310"/>
      <c r="C12" s="317" t="s">
        <v>613</v>
      </c>
      <c r="D12" s="316"/>
      <c r="E12" s="474"/>
      <c r="F12" s="312" t="s">
        <v>614</v>
      </c>
      <c r="G12" s="313"/>
      <c r="J12" s="310"/>
      <c r="K12" s="317" t="s">
        <v>613</v>
      </c>
      <c r="L12" s="316"/>
      <c r="M12" s="356">
        <v>26000</v>
      </c>
      <c r="N12" s="312" t="s">
        <v>614</v>
      </c>
      <c r="O12" s="313"/>
    </row>
    <row r="13" spans="2:15" s="302" customFormat="1" ht="18" customHeight="1">
      <c r="B13" s="310"/>
      <c r="C13" s="311"/>
      <c r="D13" s="316"/>
      <c r="E13" s="316"/>
      <c r="F13" s="312"/>
      <c r="G13" s="313"/>
      <c r="J13" s="310"/>
      <c r="K13" s="311"/>
      <c r="L13" s="316"/>
      <c r="M13" s="316"/>
      <c r="N13" s="312"/>
      <c r="O13" s="313"/>
    </row>
    <row r="14" spans="2:15" s="302" customFormat="1" ht="18" customHeight="1">
      <c r="B14" s="310"/>
      <c r="C14" s="317" t="s">
        <v>615</v>
      </c>
      <c r="D14" s="316"/>
      <c r="E14" s="474"/>
      <c r="F14" s="312" t="s">
        <v>614</v>
      </c>
      <c r="G14" s="313"/>
      <c r="J14" s="310"/>
      <c r="K14" s="317" t="s">
        <v>615</v>
      </c>
      <c r="L14" s="316"/>
      <c r="M14" s="356">
        <v>15500</v>
      </c>
      <c r="N14" s="312" t="s">
        <v>614</v>
      </c>
      <c r="O14" s="313"/>
    </row>
    <row r="15" spans="2:15" s="302" customFormat="1" ht="18" customHeight="1">
      <c r="B15" s="310"/>
      <c r="C15" s="311"/>
      <c r="D15" s="316"/>
      <c r="E15" s="319"/>
      <c r="F15" s="312"/>
      <c r="G15" s="313"/>
      <c r="J15" s="310"/>
      <c r="K15" s="311"/>
      <c r="L15" s="316"/>
      <c r="M15" s="319"/>
      <c r="N15" s="312"/>
      <c r="O15" s="313"/>
    </row>
    <row r="16" spans="2:15" s="302" customFormat="1" ht="18" customHeight="1">
      <c r="B16" s="310"/>
      <c r="C16" s="320" t="s">
        <v>616</v>
      </c>
      <c r="D16" s="316"/>
      <c r="E16" s="474"/>
      <c r="F16" s="312" t="s">
        <v>617</v>
      </c>
      <c r="G16" s="313"/>
      <c r="J16" s="310"/>
      <c r="K16" s="320" t="s">
        <v>653</v>
      </c>
      <c r="L16" s="316"/>
      <c r="M16" s="356">
        <v>5000</v>
      </c>
      <c r="N16" s="312" t="s">
        <v>617</v>
      </c>
      <c r="O16" s="313"/>
    </row>
    <row r="17" spans="2:15" s="302" customFormat="1" ht="18" customHeight="1">
      <c r="B17" s="310"/>
      <c r="C17" s="311"/>
      <c r="D17" s="316"/>
      <c r="E17" s="319"/>
      <c r="F17" s="312"/>
      <c r="G17" s="313"/>
      <c r="J17" s="310"/>
      <c r="K17" s="311"/>
      <c r="L17" s="316"/>
      <c r="M17" s="319"/>
      <c r="N17" s="312"/>
      <c r="O17" s="313"/>
    </row>
    <row r="18" spans="2:15" s="302" customFormat="1" ht="18" customHeight="1">
      <c r="B18" s="310"/>
      <c r="C18" s="317" t="s">
        <v>618</v>
      </c>
      <c r="D18" s="316"/>
      <c r="E18" s="474"/>
      <c r="F18" s="312" t="s">
        <v>619</v>
      </c>
      <c r="G18" s="313"/>
      <c r="J18" s="310"/>
      <c r="K18" s="317" t="s">
        <v>618</v>
      </c>
      <c r="L18" s="316"/>
      <c r="M18" s="356">
        <v>3500</v>
      </c>
      <c r="N18" s="312" t="s">
        <v>619</v>
      </c>
      <c r="O18" s="313"/>
    </row>
    <row r="19" spans="2:15" s="302" customFormat="1" ht="18" customHeight="1">
      <c r="B19" s="310"/>
      <c r="C19" s="311"/>
      <c r="D19" s="316"/>
      <c r="E19" s="319"/>
      <c r="F19" s="312"/>
      <c r="G19" s="313"/>
      <c r="J19" s="310"/>
      <c r="K19" s="311"/>
      <c r="L19" s="316"/>
      <c r="M19" s="319"/>
      <c r="N19" s="312"/>
      <c r="O19" s="313"/>
    </row>
    <row r="20" spans="2:15" s="302" customFormat="1" ht="18" customHeight="1">
      <c r="B20" s="310"/>
      <c r="C20" s="317" t="s">
        <v>620</v>
      </c>
      <c r="D20" s="316"/>
      <c r="E20" s="474"/>
      <c r="F20" s="312" t="s">
        <v>614</v>
      </c>
      <c r="G20" s="313"/>
      <c r="J20" s="310"/>
      <c r="K20" s="317" t="s">
        <v>620</v>
      </c>
      <c r="L20" s="316"/>
      <c r="M20" s="356">
        <v>7660</v>
      </c>
      <c r="N20" s="312" t="s">
        <v>614</v>
      </c>
      <c r="O20" s="313"/>
    </row>
    <row r="21" spans="2:15" s="302" customFormat="1" ht="18" customHeight="1">
      <c r="B21" s="310"/>
      <c r="C21" s="311"/>
      <c r="D21" s="316"/>
      <c r="E21" s="319"/>
      <c r="F21" s="312"/>
      <c r="G21" s="313"/>
      <c r="J21" s="310"/>
      <c r="K21" s="311"/>
      <c r="L21" s="316"/>
      <c r="M21" s="319"/>
      <c r="N21" s="312"/>
      <c r="O21" s="313"/>
    </row>
    <row r="22" spans="2:15" s="302" customFormat="1" ht="18" customHeight="1">
      <c r="B22" s="310" t="s">
        <v>363</v>
      </c>
      <c r="C22" s="320" t="s">
        <v>621</v>
      </c>
      <c r="D22" s="321"/>
      <c r="E22" s="474"/>
      <c r="F22" s="312" t="s">
        <v>617</v>
      </c>
      <c r="G22" s="313"/>
      <c r="J22" s="310" t="s">
        <v>363</v>
      </c>
      <c r="K22" s="320" t="s">
        <v>654</v>
      </c>
      <c r="L22" s="321"/>
      <c r="M22" s="356">
        <v>5800</v>
      </c>
      <c r="N22" s="312" t="s">
        <v>617</v>
      </c>
      <c r="O22" s="313"/>
    </row>
    <row r="23" spans="2:15" s="302" customFormat="1" ht="18" customHeight="1">
      <c r="B23" s="310"/>
      <c r="C23" s="311"/>
      <c r="D23" s="316"/>
      <c r="E23" s="316"/>
      <c r="F23" s="312"/>
      <c r="G23" s="313"/>
      <c r="J23" s="310"/>
      <c r="K23" s="311"/>
      <c r="L23" s="316"/>
      <c r="M23" s="316"/>
      <c r="N23" s="312"/>
      <c r="O23" s="313"/>
    </row>
    <row r="24" spans="2:15" s="302" customFormat="1" ht="18" customHeight="1" thickBot="1">
      <c r="B24" s="310"/>
      <c r="C24" s="322" t="s">
        <v>622</v>
      </c>
      <c r="D24" s="316"/>
      <c r="E24" s="475" t="str">
        <f>IF(AND(E12="",E20=""),"",SUM(E12,E14,E18,E20))</f>
        <v/>
      </c>
      <c r="F24" s="312" t="s">
        <v>619</v>
      </c>
      <c r="G24" s="313"/>
      <c r="J24" s="310"/>
      <c r="K24" s="322" t="s">
        <v>622</v>
      </c>
      <c r="L24" s="316"/>
      <c r="M24" s="356">
        <f>M12+M14+M18+M20</f>
        <v>52660</v>
      </c>
      <c r="N24" s="312" t="s">
        <v>619</v>
      </c>
      <c r="O24" s="313"/>
    </row>
    <row r="25" spans="2:15" s="302" customFormat="1" ht="18" customHeight="1" thickTop="1">
      <c r="B25" s="310"/>
      <c r="C25" s="323"/>
      <c r="D25" s="324"/>
      <c r="E25" s="325" t="s">
        <v>623</v>
      </c>
      <c r="F25" s="312"/>
      <c r="G25" s="313"/>
      <c r="J25" s="310"/>
      <c r="K25" s="323"/>
      <c r="L25" s="324"/>
      <c r="M25" s="325" t="s">
        <v>623</v>
      </c>
      <c r="N25" s="312"/>
      <c r="O25" s="313"/>
    </row>
    <row r="26" spans="2:15" s="302" customFormat="1" ht="18" customHeight="1" thickBot="1">
      <c r="B26" s="326"/>
      <c r="C26" s="327"/>
      <c r="D26" s="327"/>
      <c r="E26" s="328"/>
      <c r="F26" s="329"/>
      <c r="G26" s="330"/>
      <c r="J26" s="326"/>
      <c r="K26" s="327"/>
      <c r="L26" s="327"/>
      <c r="M26" s="328"/>
      <c r="N26" s="329"/>
      <c r="O26" s="330"/>
    </row>
    <row r="27" spans="2:15" s="302" customFormat="1" ht="14.45" customHeight="1">
      <c r="C27" s="331"/>
      <c r="D27" s="331"/>
      <c r="E27" s="332"/>
      <c r="F27" s="306"/>
      <c r="K27" s="331"/>
      <c r="L27" s="331"/>
      <c r="M27" s="332"/>
      <c r="N27" s="306"/>
    </row>
    <row r="28" spans="2:15" s="333" customFormat="1" ht="14.45" customHeight="1">
      <c r="B28" s="333" t="s">
        <v>624</v>
      </c>
      <c r="C28" s="334"/>
      <c r="D28" s="334"/>
      <c r="E28" s="335"/>
      <c r="F28" s="336"/>
      <c r="J28" s="357"/>
      <c r="K28" s="358"/>
      <c r="L28" s="358"/>
      <c r="M28" s="335"/>
      <c r="N28" s="342"/>
      <c r="O28" s="357"/>
    </row>
    <row r="29" spans="2:15" s="306" customFormat="1" ht="15" customHeight="1">
      <c r="B29" s="961" t="s">
        <v>625</v>
      </c>
      <c r="C29" s="962"/>
      <c r="D29" s="337"/>
      <c r="F29" s="338" t="s">
        <v>626</v>
      </c>
      <c r="J29" s="965"/>
      <c r="K29" s="965"/>
      <c r="L29" s="337"/>
      <c r="M29" s="339"/>
      <c r="N29" s="359"/>
      <c r="O29" s="339"/>
    </row>
    <row r="30" spans="2:15" s="306" customFormat="1" ht="15" customHeight="1">
      <c r="B30" s="963" t="s">
        <v>627</v>
      </c>
      <c r="C30" s="964"/>
      <c r="D30" s="337"/>
      <c r="J30" s="965"/>
      <c r="K30" s="965"/>
      <c r="L30" s="337"/>
      <c r="M30" s="339"/>
      <c r="N30" s="339"/>
      <c r="O30" s="339"/>
    </row>
    <row r="31" spans="2:15" s="306" customFormat="1" ht="15" customHeight="1">
      <c r="B31" s="973" t="s">
        <v>628</v>
      </c>
      <c r="C31" s="974"/>
      <c r="D31" s="337"/>
      <c r="E31" s="339"/>
      <c r="J31" s="965"/>
      <c r="K31" s="965"/>
      <c r="L31" s="337"/>
      <c r="M31" s="339"/>
      <c r="N31" s="339"/>
      <c r="O31" s="339"/>
    </row>
    <row r="32" spans="2:15" s="306" customFormat="1" ht="15" customHeight="1">
      <c r="C32" s="340"/>
      <c r="D32" s="340"/>
      <c r="J32" s="339"/>
      <c r="K32" s="360"/>
      <c r="L32" s="360"/>
      <c r="M32" s="339"/>
      <c r="N32" s="339"/>
      <c r="O32" s="339"/>
    </row>
    <row r="33" spans="2:15" s="336" customFormat="1" ht="15" customHeight="1">
      <c r="B33" s="341" t="s">
        <v>363</v>
      </c>
      <c r="C33" s="969" t="s">
        <v>609</v>
      </c>
      <c r="D33" s="969"/>
      <c r="E33" s="969"/>
      <c r="F33" s="342"/>
      <c r="J33" s="361"/>
      <c r="K33" s="969"/>
      <c r="L33" s="969"/>
      <c r="M33" s="969"/>
      <c r="N33" s="342"/>
      <c r="O33" s="342"/>
    </row>
    <row r="34" spans="2:15" s="336" customFormat="1" ht="15" customHeight="1">
      <c r="B34" s="343" t="s">
        <v>629</v>
      </c>
      <c r="C34" s="955" t="s">
        <v>630</v>
      </c>
      <c r="D34" s="956"/>
      <c r="E34" s="956"/>
      <c r="F34" s="344"/>
      <c r="G34" s="345"/>
      <c r="J34" s="362"/>
      <c r="K34" s="965"/>
      <c r="L34" s="965"/>
      <c r="M34" s="965"/>
      <c r="N34" s="342"/>
      <c r="O34" s="342"/>
    </row>
    <row r="35" spans="2:15" s="336" customFormat="1" ht="15" customHeight="1">
      <c r="B35" s="346" t="s">
        <v>631</v>
      </c>
      <c r="C35" s="347" t="s">
        <v>632</v>
      </c>
      <c r="D35" s="348"/>
      <c r="E35" s="348"/>
      <c r="F35" s="342"/>
      <c r="G35" s="349"/>
      <c r="J35" s="305"/>
      <c r="K35" s="363"/>
      <c r="L35" s="348"/>
      <c r="M35" s="348"/>
      <c r="N35" s="342"/>
      <c r="O35" s="342"/>
    </row>
    <row r="36" spans="2:15" s="336" customFormat="1" ht="15" customHeight="1">
      <c r="B36" s="346"/>
      <c r="C36" s="347" t="s">
        <v>633</v>
      </c>
      <c r="D36" s="348"/>
      <c r="E36" s="348"/>
      <c r="F36" s="342"/>
      <c r="G36" s="349"/>
      <c r="J36" s="305"/>
      <c r="K36" s="363"/>
      <c r="L36" s="348"/>
      <c r="M36" s="348"/>
      <c r="N36" s="342"/>
      <c r="O36" s="342"/>
    </row>
    <row r="37" spans="2:15" s="336" customFormat="1" ht="15" customHeight="1">
      <c r="B37" s="346" t="s">
        <v>634</v>
      </c>
      <c r="C37" s="347" t="s">
        <v>635</v>
      </c>
      <c r="D37" s="348"/>
      <c r="E37" s="348"/>
      <c r="F37" s="342"/>
      <c r="G37" s="349"/>
      <c r="J37" s="305"/>
      <c r="K37" s="363"/>
      <c r="L37" s="348"/>
      <c r="M37" s="348"/>
      <c r="N37" s="342"/>
      <c r="O37" s="342"/>
    </row>
    <row r="38" spans="2:15" s="336" customFormat="1" ht="15" customHeight="1">
      <c r="B38" s="346"/>
      <c r="C38" s="347" t="s">
        <v>636</v>
      </c>
      <c r="D38" s="348"/>
      <c r="E38" s="348"/>
      <c r="F38" s="342"/>
      <c r="G38" s="349"/>
      <c r="J38" s="305"/>
      <c r="K38" s="363"/>
      <c r="L38" s="348"/>
      <c r="M38" s="348"/>
      <c r="N38" s="342"/>
      <c r="O38" s="342"/>
    </row>
    <row r="39" spans="2:15" s="336" customFormat="1" ht="15" customHeight="1">
      <c r="B39" s="346"/>
      <c r="C39" s="347" t="s">
        <v>637</v>
      </c>
      <c r="D39" s="348"/>
      <c r="E39" s="348"/>
      <c r="F39" s="342"/>
      <c r="G39" s="349"/>
      <c r="J39" s="305"/>
      <c r="K39" s="363"/>
      <c r="L39" s="348"/>
      <c r="M39" s="348"/>
      <c r="N39" s="342"/>
      <c r="O39" s="342"/>
    </row>
    <row r="40" spans="2:15" s="336" customFormat="1" ht="15" customHeight="1">
      <c r="B40" s="346" t="s">
        <v>638</v>
      </c>
      <c r="C40" s="347" t="s">
        <v>639</v>
      </c>
      <c r="D40" s="348"/>
      <c r="E40" s="348"/>
      <c r="F40" s="342"/>
      <c r="G40" s="349"/>
      <c r="J40" s="305"/>
      <c r="K40" s="363"/>
      <c r="L40" s="348"/>
      <c r="M40" s="348"/>
      <c r="N40" s="342"/>
      <c r="O40" s="342"/>
    </row>
    <row r="41" spans="2:15" s="336" customFormat="1" ht="15" customHeight="1">
      <c r="B41" s="346"/>
      <c r="C41" s="347" t="s">
        <v>640</v>
      </c>
      <c r="D41" s="348"/>
      <c r="E41" s="348"/>
      <c r="F41" s="342"/>
      <c r="G41" s="349"/>
      <c r="J41" s="305"/>
      <c r="K41" s="363"/>
      <c r="L41" s="348"/>
      <c r="M41" s="348"/>
      <c r="N41" s="342"/>
      <c r="O41" s="342"/>
    </row>
    <row r="42" spans="2:15" s="336" customFormat="1" ht="15" customHeight="1">
      <c r="B42" s="346" t="s">
        <v>641</v>
      </c>
      <c r="C42" s="347" t="s">
        <v>642</v>
      </c>
      <c r="D42" s="348"/>
      <c r="E42" s="348"/>
      <c r="F42" s="342"/>
      <c r="G42" s="349"/>
      <c r="J42" s="305"/>
      <c r="K42" s="363"/>
      <c r="L42" s="348"/>
      <c r="M42" s="348"/>
      <c r="N42" s="342"/>
      <c r="O42" s="342"/>
    </row>
    <row r="43" spans="2:15" s="336" customFormat="1" ht="15" customHeight="1">
      <c r="B43" s="346"/>
      <c r="C43" s="347" t="s">
        <v>643</v>
      </c>
      <c r="D43" s="348"/>
      <c r="E43" s="348"/>
      <c r="F43" s="342"/>
      <c r="G43" s="349"/>
      <c r="J43" s="305"/>
      <c r="K43" s="363"/>
      <c r="L43" s="348"/>
      <c r="M43" s="348"/>
      <c r="N43" s="342"/>
      <c r="O43" s="342"/>
    </row>
    <row r="44" spans="2:15" s="336" customFormat="1" ht="15" customHeight="1">
      <c r="B44" s="346" t="s">
        <v>644</v>
      </c>
      <c r="C44" s="347" t="s">
        <v>645</v>
      </c>
      <c r="D44" s="348"/>
      <c r="E44" s="348"/>
      <c r="F44" s="342"/>
      <c r="G44" s="349"/>
      <c r="J44" s="305"/>
      <c r="K44" s="363"/>
      <c r="L44" s="348"/>
      <c r="M44" s="348"/>
      <c r="N44" s="342"/>
      <c r="O44" s="342"/>
    </row>
    <row r="45" spans="2:15" s="336" customFormat="1" ht="15" customHeight="1">
      <c r="B45" s="346"/>
      <c r="C45" s="347" t="s">
        <v>646</v>
      </c>
      <c r="D45" s="348"/>
      <c r="E45" s="348"/>
      <c r="F45" s="342"/>
      <c r="G45" s="349"/>
      <c r="J45" s="305"/>
      <c r="K45" s="363"/>
      <c r="L45" s="348"/>
      <c r="M45" s="348"/>
      <c r="N45" s="342"/>
      <c r="O45" s="342"/>
    </row>
    <row r="46" spans="2:15" s="336" customFormat="1" ht="15" customHeight="1">
      <c r="B46" s="346"/>
      <c r="C46" s="347" t="s">
        <v>647</v>
      </c>
      <c r="D46" s="348"/>
      <c r="E46" s="348"/>
      <c r="F46" s="342"/>
      <c r="G46" s="349"/>
      <c r="J46" s="305"/>
      <c r="K46" s="363"/>
      <c r="L46" s="348"/>
      <c r="M46" s="348"/>
      <c r="N46" s="342"/>
      <c r="O46" s="342"/>
    </row>
    <row r="47" spans="2:15" s="336" customFormat="1" ht="15" customHeight="1">
      <c r="B47" s="346" t="s">
        <v>363</v>
      </c>
      <c r="C47" s="347" t="s">
        <v>648</v>
      </c>
      <c r="D47" s="348"/>
      <c r="E47" s="348"/>
      <c r="F47" s="342"/>
      <c r="G47" s="349"/>
      <c r="J47" s="305"/>
      <c r="K47" s="363"/>
      <c r="L47" s="348"/>
      <c r="M47" s="348"/>
      <c r="N47" s="342"/>
      <c r="O47" s="342"/>
    </row>
    <row r="48" spans="2:15" s="336" customFormat="1" ht="15" customHeight="1">
      <c r="B48" s="350" t="s">
        <v>649</v>
      </c>
      <c r="C48" s="351" t="s">
        <v>650</v>
      </c>
      <c r="D48" s="352"/>
      <c r="E48" s="352"/>
      <c r="F48" s="353"/>
      <c r="G48" s="354"/>
      <c r="J48" s="305"/>
      <c r="K48" s="363"/>
      <c r="L48" s="348"/>
      <c r="M48" s="348"/>
      <c r="N48" s="342"/>
      <c r="O48" s="342"/>
    </row>
    <row r="49" spans="6:15" s="302" customFormat="1" ht="15" customHeight="1">
      <c r="F49" s="303" t="s">
        <v>607</v>
      </c>
      <c r="G49" s="303"/>
      <c r="J49" s="364"/>
      <c r="K49" s="364"/>
      <c r="L49" s="364"/>
      <c r="M49" s="364"/>
      <c r="N49" s="364"/>
      <c r="O49" s="364"/>
    </row>
    <row r="50" spans="6:15" s="302" customFormat="1" ht="18" customHeight="1">
      <c r="J50" s="225"/>
      <c r="K50" s="225"/>
      <c r="L50" s="225"/>
      <c r="M50" s="225"/>
      <c r="N50" s="225"/>
      <c r="O50" s="225"/>
    </row>
    <row r="51" spans="6:15" s="302" customFormat="1" ht="18" customHeight="1">
      <c r="J51" s="225"/>
      <c r="K51" s="225"/>
      <c r="L51" s="225"/>
      <c r="M51" s="225"/>
      <c r="N51" s="225"/>
      <c r="O51" s="225"/>
    </row>
    <row r="52" spans="6:15" s="302" customFormat="1" ht="38.25" customHeight="1">
      <c r="J52" s="225"/>
      <c r="K52" s="225"/>
      <c r="L52" s="225"/>
      <c r="M52" s="225"/>
      <c r="N52" s="225"/>
      <c r="O52" s="225"/>
    </row>
    <row r="53" spans="6:15" s="302" customFormat="1" ht="10.5" customHeight="1">
      <c r="J53" s="225"/>
      <c r="K53" s="225"/>
      <c r="L53" s="225"/>
      <c r="M53" s="225"/>
      <c r="N53" s="225"/>
      <c r="O53" s="225"/>
    </row>
    <row r="54" spans="6:15" s="302" customFormat="1" ht="18" customHeight="1">
      <c r="J54" s="225"/>
      <c r="K54" s="225"/>
      <c r="L54" s="225"/>
      <c r="M54" s="225"/>
      <c r="N54" s="225"/>
      <c r="O54" s="225"/>
    </row>
    <row r="55" spans="6:15" s="302" customFormat="1" ht="10.5" customHeight="1">
      <c r="J55" s="225"/>
      <c r="K55" s="225"/>
      <c r="L55" s="225"/>
      <c r="M55" s="225"/>
      <c r="N55" s="225"/>
      <c r="O55" s="225"/>
    </row>
    <row r="56" spans="6:15" s="302" customFormat="1" ht="18" customHeight="1">
      <c r="J56" s="225"/>
      <c r="K56" s="225"/>
      <c r="L56" s="225"/>
      <c r="M56" s="225"/>
      <c r="N56" s="225"/>
      <c r="O56" s="225"/>
    </row>
    <row r="57" spans="6:15" s="302" customFormat="1" ht="18" customHeight="1">
      <c r="J57" s="225"/>
      <c r="K57" s="225"/>
      <c r="L57" s="225"/>
      <c r="M57" s="225"/>
      <c r="N57" s="225"/>
      <c r="O57" s="225"/>
    </row>
    <row r="58" spans="6:15" s="302" customFormat="1" ht="18" customHeight="1">
      <c r="J58" s="225"/>
      <c r="K58" s="225"/>
      <c r="L58" s="225"/>
      <c r="M58" s="225"/>
      <c r="N58" s="225"/>
      <c r="O58" s="225"/>
    </row>
    <row r="59" spans="6:15" s="302" customFormat="1" ht="18" customHeight="1">
      <c r="J59" s="225"/>
      <c r="K59" s="225"/>
      <c r="L59" s="225"/>
      <c r="M59" s="225"/>
      <c r="N59" s="225"/>
      <c r="O59" s="225"/>
    </row>
    <row r="60" spans="6:15" s="302" customFormat="1" ht="18" customHeight="1">
      <c r="J60" s="225"/>
      <c r="K60" s="225"/>
      <c r="L60" s="225"/>
      <c r="M60" s="225"/>
      <c r="N60" s="225"/>
      <c r="O60" s="225"/>
    </row>
    <row r="61" spans="6:15" s="302" customFormat="1" ht="18" customHeight="1">
      <c r="J61" s="225"/>
      <c r="K61" s="225"/>
      <c r="L61" s="225"/>
      <c r="M61" s="225"/>
      <c r="N61" s="225"/>
      <c r="O61" s="225"/>
    </row>
    <row r="62" spans="6:15" s="302" customFormat="1" ht="18" customHeight="1">
      <c r="J62" s="225"/>
      <c r="K62" s="225"/>
      <c r="L62" s="225"/>
      <c r="M62" s="225"/>
      <c r="N62" s="225"/>
      <c r="O62" s="225"/>
    </row>
    <row r="63" spans="6:15" s="302" customFormat="1" ht="18" customHeight="1">
      <c r="J63" s="225"/>
      <c r="K63" s="225"/>
      <c r="L63" s="225"/>
      <c r="M63" s="225"/>
      <c r="N63" s="225"/>
      <c r="O63" s="225"/>
    </row>
    <row r="64" spans="6:15" s="302" customFormat="1" ht="18" customHeight="1">
      <c r="J64" s="225"/>
      <c r="K64" s="225"/>
      <c r="L64" s="225"/>
      <c r="M64" s="225"/>
      <c r="N64" s="225"/>
      <c r="O64" s="225"/>
    </row>
    <row r="65" spans="9:15" s="302" customFormat="1" ht="18" customHeight="1">
      <c r="J65" s="225"/>
      <c r="K65" s="225"/>
      <c r="L65" s="225"/>
      <c r="M65" s="225"/>
      <c r="N65" s="225"/>
      <c r="O65" s="225"/>
    </row>
    <row r="66" spans="9:15" s="302" customFormat="1" ht="18" customHeight="1">
      <c r="J66" s="225"/>
      <c r="K66" s="225"/>
      <c r="L66" s="225"/>
      <c r="M66" s="225"/>
      <c r="N66" s="225"/>
      <c r="O66" s="225"/>
    </row>
    <row r="67" spans="9:15" s="302" customFormat="1" ht="18" customHeight="1">
      <c r="J67" s="225"/>
      <c r="K67" s="225"/>
      <c r="L67" s="225"/>
      <c r="M67" s="225"/>
      <c r="N67" s="225"/>
      <c r="O67" s="225"/>
    </row>
    <row r="68" spans="9:15" s="302" customFormat="1" ht="18" customHeight="1">
      <c r="J68" s="225"/>
      <c r="K68" s="225"/>
      <c r="L68" s="225"/>
      <c r="M68" s="225"/>
      <c r="N68" s="225"/>
      <c r="O68" s="225"/>
    </row>
    <row r="69" spans="9:15" s="302" customFormat="1" ht="18" customHeight="1">
      <c r="J69" s="225"/>
      <c r="K69" s="225"/>
      <c r="L69" s="225"/>
      <c r="M69" s="225"/>
      <c r="N69" s="225"/>
      <c r="O69" s="225"/>
    </row>
    <row r="70" spans="9:15" s="302" customFormat="1" ht="18" customHeight="1">
      <c r="J70" s="225"/>
      <c r="K70" s="225"/>
      <c r="L70" s="225"/>
      <c r="M70" s="225"/>
      <c r="N70" s="225"/>
      <c r="O70" s="225"/>
    </row>
    <row r="71" spans="9:15" s="302" customFormat="1" ht="18" customHeight="1">
      <c r="J71" s="225"/>
      <c r="K71" s="225"/>
      <c r="L71" s="225"/>
      <c r="M71" s="225"/>
      <c r="N71" s="225"/>
      <c r="O71" s="225"/>
    </row>
    <row r="72" spans="9:15" s="302" customFormat="1" ht="18" customHeight="1">
      <c r="J72" s="225"/>
      <c r="K72" s="225"/>
      <c r="L72" s="225"/>
      <c r="M72" s="225"/>
      <c r="N72" s="225"/>
      <c r="O72" s="225"/>
    </row>
    <row r="73" spans="9:15" s="302" customFormat="1" ht="18" customHeight="1">
      <c r="J73" s="225"/>
      <c r="K73" s="225"/>
      <c r="L73" s="225"/>
      <c r="M73" s="225"/>
      <c r="N73" s="225"/>
      <c r="O73" s="225"/>
    </row>
    <row r="74" spans="9:15" s="302" customFormat="1" ht="18" customHeight="1">
      <c r="J74" s="225"/>
      <c r="K74" s="225"/>
      <c r="L74" s="225"/>
      <c r="M74" s="225"/>
      <c r="N74" s="225"/>
      <c r="O74" s="225"/>
    </row>
    <row r="75" spans="9:15" s="302" customFormat="1" ht="18" customHeight="1">
      <c r="J75" s="225"/>
      <c r="K75" s="225"/>
      <c r="L75" s="225"/>
      <c r="M75" s="225"/>
      <c r="N75" s="225"/>
      <c r="O75" s="225"/>
    </row>
    <row r="76" spans="9:15" s="333" customFormat="1" ht="15" customHeight="1">
      <c r="I76" s="302"/>
      <c r="J76" s="225"/>
      <c r="K76" s="225"/>
      <c r="L76" s="225"/>
      <c r="M76" s="225"/>
      <c r="N76" s="225"/>
      <c r="O76" s="225"/>
    </row>
    <row r="77" spans="9:15" s="306" customFormat="1" ht="15" customHeight="1">
      <c r="I77" s="302"/>
      <c r="J77" s="225"/>
      <c r="K77" s="225"/>
      <c r="L77" s="225"/>
      <c r="M77" s="225"/>
      <c r="N77" s="225"/>
      <c r="O77" s="225"/>
    </row>
    <row r="78" spans="9:15" s="306" customFormat="1" ht="15" customHeight="1">
      <c r="I78" s="302"/>
      <c r="J78" s="225"/>
      <c r="K78" s="225"/>
      <c r="L78" s="225"/>
      <c r="M78" s="225"/>
      <c r="N78" s="225"/>
      <c r="O78" s="225"/>
    </row>
    <row r="79" spans="9:15" s="306" customFormat="1" ht="15" customHeight="1">
      <c r="I79" s="302"/>
      <c r="J79" s="225"/>
      <c r="K79" s="225"/>
      <c r="L79" s="225"/>
      <c r="M79" s="225"/>
      <c r="N79" s="225"/>
      <c r="O79" s="225"/>
    </row>
    <row r="80" spans="9:15" s="306" customFormat="1" ht="15" customHeight="1">
      <c r="I80" s="302"/>
      <c r="J80" s="225"/>
      <c r="K80" s="225"/>
      <c r="L80" s="225"/>
      <c r="M80" s="225"/>
      <c r="N80" s="225"/>
      <c r="O80" s="225"/>
    </row>
    <row r="81" spans="9:15" s="336" customFormat="1" ht="15" customHeight="1">
      <c r="I81" s="302"/>
      <c r="J81" s="225"/>
      <c r="K81" s="225"/>
      <c r="L81" s="225"/>
      <c r="M81" s="225"/>
      <c r="N81" s="225"/>
      <c r="O81" s="225"/>
    </row>
    <row r="82" spans="9:15" s="336" customFormat="1" ht="15" customHeight="1">
      <c r="I82" s="302"/>
      <c r="J82" s="225"/>
      <c r="K82" s="225"/>
      <c r="L82" s="225"/>
      <c r="M82" s="225"/>
      <c r="N82" s="225"/>
      <c r="O82" s="225"/>
    </row>
    <row r="83" spans="9:15" s="336" customFormat="1" ht="15" customHeight="1">
      <c r="I83" s="302"/>
      <c r="J83" s="225"/>
      <c r="K83" s="225"/>
      <c r="L83" s="225"/>
      <c r="M83" s="225"/>
      <c r="N83" s="225"/>
      <c r="O83" s="225"/>
    </row>
    <row r="84" spans="9:15" s="336" customFormat="1" ht="15" customHeight="1">
      <c r="I84" s="302"/>
      <c r="J84" s="225"/>
      <c r="K84" s="225"/>
      <c r="L84" s="225"/>
      <c r="M84" s="225"/>
      <c r="N84" s="225"/>
      <c r="O84" s="225"/>
    </row>
    <row r="85" spans="9:15" s="336" customFormat="1" ht="15" customHeight="1">
      <c r="I85" s="302"/>
      <c r="J85" s="225"/>
      <c r="K85" s="225"/>
      <c r="L85" s="225"/>
      <c r="M85" s="225"/>
      <c r="N85" s="225"/>
      <c r="O85" s="225"/>
    </row>
    <row r="86" spans="9:15" s="336" customFormat="1" ht="15" customHeight="1">
      <c r="I86" s="302"/>
      <c r="J86" s="225"/>
      <c r="K86" s="225"/>
      <c r="L86" s="225"/>
      <c r="M86" s="225"/>
      <c r="N86" s="225"/>
      <c r="O86" s="225"/>
    </row>
    <row r="87" spans="9:15" s="336" customFormat="1" ht="15" customHeight="1">
      <c r="I87" s="302"/>
      <c r="J87" s="225"/>
      <c r="K87" s="225"/>
      <c r="L87" s="225"/>
      <c r="M87" s="225"/>
      <c r="N87" s="225"/>
      <c r="O87" s="225"/>
    </row>
    <row r="88" spans="9:15" s="336" customFormat="1" ht="15" customHeight="1">
      <c r="I88" s="302"/>
      <c r="J88" s="225"/>
      <c r="K88" s="225"/>
      <c r="L88" s="225"/>
      <c r="M88" s="225"/>
      <c r="N88" s="225"/>
      <c r="O88" s="225"/>
    </row>
    <row r="89" spans="9:15" s="336" customFormat="1" ht="15" customHeight="1">
      <c r="I89" s="302"/>
      <c r="J89" s="225"/>
      <c r="K89" s="225"/>
      <c r="L89" s="225"/>
      <c r="M89" s="225"/>
      <c r="N89" s="225"/>
      <c r="O89" s="225"/>
    </row>
    <row r="90" spans="9:15" s="336" customFormat="1" ht="15" customHeight="1">
      <c r="I90" s="302"/>
      <c r="J90" s="225"/>
      <c r="K90" s="225"/>
      <c r="L90" s="225"/>
      <c r="M90" s="225"/>
      <c r="N90" s="225"/>
      <c r="O90" s="225"/>
    </row>
    <row r="91" spans="9:15" s="336" customFormat="1" ht="15" customHeight="1">
      <c r="I91" s="302"/>
      <c r="J91" s="225"/>
      <c r="K91" s="225"/>
      <c r="L91" s="225"/>
      <c r="M91" s="225"/>
      <c r="N91" s="225"/>
      <c r="O91" s="225"/>
    </row>
    <row r="92" spans="9:15" s="336" customFormat="1" ht="15" customHeight="1">
      <c r="I92" s="302"/>
      <c r="J92" s="225"/>
      <c r="K92" s="225"/>
      <c r="L92" s="225"/>
      <c r="M92" s="225"/>
      <c r="N92" s="225"/>
      <c r="O92" s="225"/>
    </row>
    <row r="93" spans="9:15" s="336" customFormat="1" ht="15" customHeight="1">
      <c r="I93" s="302"/>
      <c r="J93" s="225"/>
      <c r="K93" s="225"/>
      <c r="L93" s="225"/>
      <c r="M93" s="225"/>
      <c r="N93" s="225"/>
      <c r="O93" s="225"/>
    </row>
    <row r="94" spans="9:15" s="336" customFormat="1" ht="15" customHeight="1">
      <c r="I94" s="302"/>
      <c r="J94" s="225"/>
      <c r="K94" s="225"/>
      <c r="L94" s="225"/>
      <c r="M94" s="225"/>
      <c r="N94" s="225"/>
      <c r="O94" s="225"/>
    </row>
    <row r="95" spans="9:15" s="336" customFormat="1" ht="15" customHeight="1">
      <c r="I95" s="302"/>
      <c r="J95" s="225"/>
      <c r="K95" s="225"/>
      <c r="L95" s="225"/>
      <c r="M95" s="225"/>
      <c r="N95" s="225"/>
      <c r="O95" s="225"/>
    </row>
    <row r="96" spans="9:15" s="336" customFormat="1" ht="15" customHeight="1">
      <c r="I96" s="302"/>
      <c r="J96" s="225"/>
      <c r="K96" s="225"/>
      <c r="L96" s="225"/>
      <c r="M96" s="225"/>
      <c r="N96" s="225"/>
      <c r="O96" s="225"/>
    </row>
  </sheetData>
  <sheetProtection algorithmName="SHA-512" hashValue="qXFYWPXTIUAKlO9mKqytGVwGTDezNQ3wJ5WgDTTX5jGCRtmDnd2xcRALk7IBFPorICFiCOp8D3cj75fCyRNQkQ==" saltValue="TPWcxiJdZm12HuLY3C5edA==" spinCount="100000" sheet="1"/>
  <mergeCells count="19">
    <mergeCell ref="E10:F10"/>
    <mergeCell ref="B31:C31"/>
    <mergeCell ref="C33:E33"/>
    <mergeCell ref="C34:E34"/>
    <mergeCell ref="J2:K2"/>
    <mergeCell ref="M2:M3"/>
    <mergeCell ref="B29:C29"/>
    <mergeCell ref="B30:C30"/>
    <mergeCell ref="K34:M34"/>
    <mergeCell ref="K4:M4"/>
    <mergeCell ref="M10:N10"/>
    <mergeCell ref="J29:K29"/>
    <mergeCell ref="J30:K30"/>
    <mergeCell ref="J31:K31"/>
    <mergeCell ref="K33:M33"/>
    <mergeCell ref="N2:O2"/>
    <mergeCell ref="B2:C2"/>
    <mergeCell ref="F2:G2"/>
    <mergeCell ref="C4:E4"/>
  </mergeCells>
  <phoneticPr fontId="4"/>
  <pageMargins left="0.78740157480314965" right="0.39370078740157483" top="0.59055118110236227" bottom="0.78740157480314965" header="0.31496062992125984" footer="0.31496062992125984"/>
  <pageSetup paperSize="9" orientation="portrait" r:id="rId1"/>
  <headerFooter>
    <oddHeader>&amp;L&amp;F&amp;R&amp;A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B1:AK51"/>
  <sheetViews>
    <sheetView showGridLines="0" view="pageBreakPreview" zoomScale="75" zoomScaleNormal="75" zoomScaleSheetLayoutView="75" workbookViewId="0">
      <selection activeCell="K7" sqref="K7"/>
    </sheetView>
  </sheetViews>
  <sheetFormatPr defaultRowHeight="37.5" customHeight="1"/>
  <cols>
    <col min="1" max="1" width="4.625" style="370" customWidth="1"/>
    <col min="2" max="3" width="6.5" style="365" customWidth="1"/>
    <col min="4" max="35" width="7.125" style="367" customWidth="1"/>
    <col min="36" max="36" width="2.25" style="370" customWidth="1"/>
    <col min="37" max="244" width="9" style="370"/>
    <col min="245" max="245" width="4.625" style="370" customWidth="1"/>
    <col min="246" max="247" width="6.5" style="370" customWidth="1"/>
    <col min="248" max="279" width="7.125" style="370" customWidth="1"/>
    <col min="280" max="280" width="2.25" style="370" customWidth="1"/>
    <col min="281" max="500" width="9" style="370"/>
    <col min="501" max="501" width="4.625" style="370" customWidth="1"/>
    <col min="502" max="503" width="6.5" style="370" customWidth="1"/>
    <col min="504" max="535" width="7.125" style="370" customWidth="1"/>
    <col min="536" max="536" width="2.25" style="370" customWidth="1"/>
    <col min="537" max="756" width="9" style="370"/>
    <col min="757" max="757" width="4.625" style="370" customWidth="1"/>
    <col min="758" max="759" width="6.5" style="370" customWidth="1"/>
    <col min="760" max="791" width="7.125" style="370" customWidth="1"/>
    <col min="792" max="792" width="2.25" style="370" customWidth="1"/>
    <col min="793" max="1012" width="9" style="370"/>
    <col min="1013" max="1013" width="4.625" style="370" customWidth="1"/>
    <col min="1014" max="1015" width="6.5" style="370" customWidth="1"/>
    <col min="1016" max="1047" width="7.125" style="370" customWidth="1"/>
    <col min="1048" max="1048" width="2.25" style="370" customWidth="1"/>
    <col min="1049" max="1268" width="9" style="370"/>
    <col min="1269" max="1269" width="4.625" style="370" customWidth="1"/>
    <col min="1270" max="1271" width="6.5" style="370" customWidth="1"/>
    <col min="1272" max="1303" width="7.125" style="370" customWidth="1"/>
    <col min="1304" max="1304" width="2.25" style="370" customWidth="1"/>
    <col min="1305" max="1524" width="9" style="370"/>
    <col min="1525" max="1525" width="4.625" style="370" customWidth="1"/>
    <col min="1526" max="1527" width="6.5" style="370" customWidth="1"/>
    <col min="1528" max="1559" width="7.125" style="370" customWidth="1"/>
    <col min="1560" max="1560" width="2.25" style="370" customWidth="1"/>
    <col min="1561" max="1780" width="9" style="370"/>
    <col min="1781" max="1781" width="4.625" style="370" customWidth="1"/>
    <col min="1782" max="1783" width="6.5" style="370" customWidth="1"/>
    <col min="1784" max="1815" width="7.125" style="370" customWidth="1"/>
    <col min="1816" max="1816" width="2.25" style="370" customWidth="1"/>
    <col min="1817" max="2036" width="9" style="370"/>
    <col min="2037" max="2037" width="4.625" style="370" customWidth="1"/>
    <col min="2038" max="2039" width="6.5" style="370" customWidth="1"/>
    <col min="2040" max="2071" width="7.125" style="370" customWidth="1"/>
    <col min="2072" max="2072" width="2.25" style="370" customWidth="1"/>
    <col min="2073" max="2292" width="9" style="370"/>
    <col min="2293" max="2293" width="4.625" style="370" customWidth="1"/>
    <col min="2294" max="2295" width="6.5" style="370" customWidth="1"/>
    <col min="2296" max="2327" width="7.125" style="370" customWidth="1"/>
    <col min="2328" max="2328" width="2.25" style="370" customWidth="1"/>
    <col min="2329" max="2548" width="9" style="370"/>
    <col min="2549" max="2549" width="4.625" style="370" customWidth="1"/>
    <col min="2550" max="2551" width="6.5" style="370" customWidth="1"/>
    <col min="2552" max="2583" width="7.125" style="370" customWidth="1"/>
    <col min="2584" max="2584" width="2.25" style="370" customWidth="1"/>
    <col min="2585" max="2804" width="9" style="370"/>
    <col min="2805" max="2805" width="4.625" style="370" customWidth="1"/>
    <col min="2806" max="2807" width="6.5" style="370" customWidth="1"/>
    <col min="2808" max="2839" width="7.125" style="370" customWidth="1"/>
    <col min="2840" max="2840" width="2.25" style="370" customWidth="1"/>
    <col min="2841" max="3060" width="9" style="370"/>
    <col min="3061" max="3061" width="4.625" style="370" customWidth="1"/>
    <col min="3062" max="3063" width="6.5" style="370" customWidth="1"/>
    <col min="3064" max="3095" width="7.125" style="370" customWidth="1"/>
    <col min="3096" max="3096" width="2.25" style="370" customWidth="1"/>
    <col min="3097" max="3316" width="9" style="370"/>
    <col min="3317" max="3317" width="4.625" style="370" customWidth="1"/>
    <col min="3318" max="3319" width="6.5" style="370" customWidth="1"/>
    <col min="3320" max="3351" width="7.125" style="370" customWidth="1"/>
    <col min="3352" max="3352" width="2.25" style="370" customWidth="1"/>
    <col min="3353" max="3572" width="9" style="370"/>
    <col min="3573" max="3573" width="4.625" style="370" customWidth="1"/>
    <col min="3574" max="3575" width="6.5" style="370" customWidth="1"/>
    <col min="3576" max="3607" width="7.125" style="370" customWidth="1"/>
    <col min="3608" max="3608" width="2.25" style="370" customWidth="1"/>
    <col min="3609" max="3828" width="9" style="370"/>
    <col min="3829" max="3829" width="4.625" style="370" customWidth="1"/>
    <col min="3830" max="3831" width="6.5" style="370" customWidth="1"/>
    <col min="3832" max="3863" width="7.125" style="370" customWidth="1"/>
    <col min="3864" max="3864" width="2.25" style="370" customWidth="1"/>
    <col min="3865" max="4084" width="9" style="370"/>
    <col min="4085" max="4085" width="4.625" style="370" customWidth="1"/>
    <col min="4086" max="4087" width="6.5" style="370" customWidth="1"/>
    <col min="4088" max="4119" width="7.125" style="370" customWidth="1"/>
    <col min="4120" max="4120" width="2.25" style="370" customWidth="1"/>
    <col min="4121" max="4340" width="9" style="370"/>
    <col min="4341" max="4341" width="4.625" style="370" customWidth="1"/>
    <col min="4342" max="4343" width="6.5" style="370" customWidth="1"/>
    <col min="4344" max="4375" width="7.125" style="370" customWidth="1"/>
    <col min="4376" max="4376" width="2.25" style="370" customWidth="1"/>
    <col min="4377" max="4596" width="9" style="370"/>
    <col min="4597" max="4597" width="4.625" style="370" customWidth="1"/>
    <col min="4598" max="4599" width="6.5" style="370" customWidth="1"/>
    <col min="4600" max="4631" width="7.125" style="370" customWidth="1"/>
    <col min="4632" max="4632" width="2.25" style="370" customWidth="1"/>
    <col min="4633" max="4852" width="9" style="370"/>
    <col min="4853" max="4853" width="4.625" style="370" customWidth="1"/>
    <col min="4854" max="4855" width="6.5" style="370" customWidth="1"/>
    <col min="4856" max="4887" width="7.125" style="370" customWidth="1"/>
    <col min="4888" max="4888" width="2.25" style="370" customWidth="1"/>
    <col min="4889" max="5108" width="9" style="370"/>
    <col min="5109" max="5109" width="4.625" style="370" customWidth="1"/>
    <col min="5110" max="5111" width="6.5" style="370" customWidth="1"/>
    <col min="5112" max="5143" width="7.125" style="370" customWidth="1"/>
    <col min="5144" max="5144" width="2.25" style="370" customWidth="1"/>
    <col min="5145" max="5364" width="9" style="370"/>
    <col min="5365" max="5365" width="4.625" style="370" customWidth="1"/>
    <col min="5366" max="5367" width="6.5" style="370" customWidth="1"/>
    <col min="5368" max="5399" width="7.125" style="370" customWidth="1"/>
    <col min="5400" max="5400" width="2.25" style="370" customWidth="1"/>
    <col min="5401" max="5620" width="9" style="370"/>
    <col min="5621" max="5621" width="4.625" style="370" customWidth="1"/>
    <col min="5622" max="5623" width="6.5" style="370" customWidth="1"/>
    <col min="5624" max="5655" width="7.125" style="370" customWidth="1"/>
    <col min="5656" max="5656" width="2.25" style="370" customWidth="1"/>
    <col min="5657" max="5876" width="9" style="370"/>
    <col min="5877" max="5877" width="4.625" style="370" customWidth="1"/>
    <col min="5878" max="5879" width="6.5" style="370" customWidth="1"/>
    <col min="5880" max="5911" width="7.125" style="370" customWidth="1"/>
    <col min="5912" max="5912" width="2.25" style="370" customWidth="1"/>
    <col min="5913" max="6132" width="9" style="370"/>
    <col min="6133" max="6133" width="4.625" style="370" customWidth="1"/>
    <col min="6134" max="6135" width="6.5" style="370" customWidth="1"/>
    <col min="6136" max="6167" width="7.125" style="370" customWidth="1"/>
    <col min="6168" max="6168" width="2.25" style="370" customWidth="1"/>
    <col min="6169" max="6388" width="9" style="370"/>
    <col min="6389" max="6389" width="4.625" style="370" customWidth="1"/>
    <col min="6390" max="6391" width="6.5" style="370" customWidth="1"/>
    <col min="6392" max="6423" width="7.125" style="370" customWidth="1"/>
    <col min="6424" max="6424" width="2.25" style="370" customWidth="1"/>
    <col min="6425" max="6644" width="9" style="370"/>
    <col min="6645" max="6645" width="4.625" style="370" customWidth="1"/>
    <col min="6646" max="6647" width="6.5" style="370" customWidth="1"/>
    <col min="6648" max="6679" width="7.125" style="370" customWidth="1"/>
    <col min="6680" max="6680" width="2.25" style="370" customWidth="1"/>
    <col min="6681" max="6900" width="9" style="370"/>
    <col min="6901" max="6901" width="4.625" style="370" customWidth="1"/>
    <col min="6902" max="6903" width="6.5" style="370" customWidth="1"/>
    <col min="6904" max="6935" width="7.125" style="370" customWidth="1"/>
    <col min="6936" max="6936" width="2.25" style="370" customWidth="1"/>
    <col min="6937" max="7156" width="9" style="370"/>
    <col min="7157" max="7157" width="4.625" style="370" customWidth="1"/>
    <col min="7158" max="7159" width="6.5" style="370" customWidth="1"/>
    <col min="7160" max="7191" width="7.125" style="370" customWidth="1"/>
    <col min="7192" max="7192" width="2.25" style="370" customWidth="1"/>
    <col min="7193" max="7412" width="9" style="370"/>
    <col min="7413" max="7413" width="4.625" style="370" customWidth="1"/>
    <col min="7414" max="7415" width="6.5" style="370" customWidth="1"/>
    <col min="7416" max="7447" width="7.125" style="370" customWidth="1"/>
    <col min="7448" max="7448" width="2.25" style="370" customWidth="1"/>
    <col min="7449" max="7668" width="9" style="370"/>
    <col min="7669" max="7669" width="4.625" style="370" customWidth="1"/>
    <col min="7670" max="7671" width="6.5" style="370" customWidth="1"/>
    <col min="7672" max="7703" width="7.125" style="370" customWidth="1"/>
    <col min="7704" max="7704" width="2.25" style="370" customWidth="1"/>
    <col min="7705" max="7924" width="9" style="370"/>
    <col min="7925" max="7925" width="4.625" style="370" customWidth="1"/>
    <col min="7926" max="7927" width="6.5" style="370" customWidth="1"/>
    <col min="7928" max="7959" width="7.125" style="370" customWidth="1"/>
    <col min="7960" max="7960" width="2.25" style="370" customWidth="1"/>
    <col min="7961" max="8180" width="9" style="370"/>
    <col min="8181" max="8181" width="4.625" style="370" customWidth="1"/>
    <col min="8182" max="8183" width="6.5" style="370" customWidth="1"/>
    <col min="8184" max="8215" width="7.125" style="370" customWidth="1"/>
    <col min="8216" max="8216" width="2.25" style="370" customWidth="1"/>
    <col min="8217" max="8436" width="9" style="370"/>
    <col min="8437" max="8437" width="4.625" style="370" customWidth="1"/>
    <col min="8438" max="8439" width="6.5" style="370" customWidth="1"/>
    <col min="8440" max="8471" width="7.125" style="370" customWidth="1"/>
    <col min="8472" max="8472" width="2.25" style="370" customWidth="1"/>
    <col min="8473" max="8692" width="9" style="370"/>
    <col min="8693" max="8693" width="4.625" style="370" customWidth="1"/>
    <col min="8694" max="8695" width="6.5" style="370" customWidth="1"/>
    <col min="8696" max="8727" width="7.125" style="370" customWidth="1"/>
    <col min="8728" max="8728" width="2.25" style="370" customWidth="1"/>
    <col min="8729" max="8948" width="9" style="370"/>
    <col min="8949" max="8949" width="4.625" style="370" customWidth="1"/>
    <col min="8950" max="8951" width="6.5" style="370" customWidth="1"/>
    <col min="8952" max="8983" width="7.125" style="370" customWidth="1"/>
    <col min="8984" max="8984" width="2.25" style="370" customWidth="1"/>
    <col min="8985" max="9204" width="9" style="370"/>
    <col min="9205" max="9205" width="4.625" style="370" customWidth="1"/>
    <col min="9206" max="9207" width="6.5" style="370" customWidth="1"/>
    <col min="9208" max="9239" width="7.125" style="370" customWidth="1"/>
    <col min="9240" max="9240" width="2.25" style="370" customWidth="1"/>
    <col min="9241" max="9460" width="9" style="370"/>
    <col min="9461" max="9461" width="4.625" style="370" customWidth="1"/>
    <col min="9462" max="9463" width="6.5" style="370" customWidth="1"/>
    <col min="9464" max="9495" width="7.125" style="370" customWidth="1"/>
    <col min="9496" max="9496" width="2.25" style="370" customWidth="1"/>
    <col min="9497" max="9716" width="9" style="370"/>
    <col min="9717" max="9717" width="4.625" style="370" customWidth="1"/>
    <col min="9718" max="9719" width="6.5" style="370" customWidth="1"/>
    <col min="9720" max="9751" width="7.125" style="370" customWidth="1"/>
    <col min="9752" max="9752" width="2.25" style="370" customWidth="1"/>
    <col min="9753" max="9972" width="9" style="370"/>
    <col min="9973" max="9973" width="4.625" style="370" customWidth="1"/>
    <col min="9974" max="9975" width="6.5" style="370" customWidth="1"/>
    <col min="9976" max="10007" width="7.125" style="370" customWidth="1"/>
    <col min="10008" max="10008" width="2.25" style="370" customWidth="1"/>
    <col min="10009" max="10228" width="9" style="370"/>
    <col min="10229" max="10229" width="4.625" style="370" customWidth="1"/>
    <col min="10230" max="10231" width="6.5" style="370" customWidth="1"/>
    <col min="10232" max="10263" width="7.125" style="370" customWidth="1"/>
    <col min="10264" max="10264" width="2.25" style="370" customWidth="1"/>
    <col min="10265" max="10484" width="9" style="370"/>
    <col min="10485" max="10485" width="4.625" style="370" customWidth="1"/>
    <col min="10486" max="10487" width="6.5" style="370" customWidth="1"/>
    <col min="10488" max="10519" width="7.125" style="370" customWidth="1"/>
    <col min="10520" max="10520" width="2.25" style="370" customWidth="1"/>
    <col min="10521" max="10740" width="9" style="370"/>
    <col min="10741" max="10741" width="4.625" style="370" customWidth="1"/>
    <col min="10742" max="10743" width="6.5" style="370" customWidth="1"/>
    <col min="10744" max="10775" width="7.125" style="370" customWidth="1"/>
    <col min="10776" max="10776" width="2.25" style="370" customWidth="1"/>
    <col min="10777" max="10996" width="9" style="370"/>
    <col min="10997" max="10997" width="4.625" style="370" customWidth="1"/>
    <col min="10998" max="10999" width="6.5" style="370" customWidth="1"/>
    <col min="11000" max="11031" width="7.125" style="370" customWidth="1"/>
    <col min="11032" max="11032" width="2.25" style="370" customWidth="1"/>
    <col min="11033" max="11252" width="9" style="370"/>
    <col min="11253" max="11253" width="4.625" style="370" customWidth="1"/>
    <col min="11254" max="11255" width="6.5" style="370" customWidth="1"/>
    <col min="11256" max="11287" width="7.125" style="370" customWidth="1"/>
    <col min="11288" max="11288" width="2.25" style="370" customWidth="1"/>
    <col min="11289" max="11508" width="9" style="370"/>
    <col min="11509" max="11509" width="4.625" style="370" customWidth="1"/>
    <col min="11510" max="11511" width="6.5" style="370" customWidth="1"/>
    <col min="11512" max="11543" width="7.125" style="370" customWidth="1"/>
    <col min="11544" max="11544" width="2.25" style="370" customWidth="1"/>
    <col min="11545" max="11764" width="9" style="370"/>
    <col min="11765" max="11765" width="4.625" style="370" customWidth="1"/>
    <col min="11766" max="11767" width="6.5" style="370" customWidth="1"/>
    <col min="11768" max="11799" width="7.125" style="370" customWidth="1"/>
    <col min="11800" max="11800" width="2.25" style="370" customWidth="1"/>
    <col min="11801" max="12020" width="9" style="370"/>
    <col min="12021" max="12021" width="4.625" style="370" customWidth="1"/>
    <col min="12022" max="12023" width="6.5" style="370" customWidth="1"/>
    <col min="12024" max="12055" width="7.125" style="370" customWidth="1"/>
    <col min="12056" max="12056" width="2.25" style="370" customWidth="1"/>
    <col min="12057" max="12276" width="9" style="370"/>
    <col min="12277" max="12277" width="4.625" style="370" customWidth="1"/>
    <col min="12278" max="12279" width="6.5" style="370" customWidth="1"/>
    <col min="12280" max="12311" width="7.125" style="370" customWidth="1"/>
    <col min="12312" max="12312" width="2.25" style="370" customWidth="1"/>
    <col min="12313" max="12532" width="9" style="370"/>
    <col min="12533" max="12533" width="4.625" style="370" customWidth="1"/>
    <col min="12534" max="12535" width="6.5" style="370" customWidth="1"/>
    <col min="12536" max="12567" width="7.125" style="370" customWidth="1"/>
    <col min="12568" max="12568" width="2.25" style="370" customWidth="1"/>
    <col min="12569" max="12788" width="9" style="370"/>
    <col min="12789" max="12789" width="4.625" style="370" customWidth="1"/>
    <col min="12790" max="12791" width="6.5" style="370" customWidth="1"/>
    <col min="12792" max="12823" width="7.125" style="370" customWidth="1"/>
    <col min="12824" max="12824" width="2.25" style="370" customWidth="1"/>
    <col min="12825" max="13044" width="9" style="370"/>
    <col min="13045" max="13045" width="4.625" style="370" customWidth="1"/>
    <col min="13046" max="13047" width="6.5" style="370" customWidth="1"/>
    <col min="13048" max="13079" width="7.125" style="370" customWidth="1"/>
    <col min="13080" max="13080" width="2.25" style="370" customWidth="1"/>
    <col min="13081" max="13300" width="9" style="370"/>
    <col min="13301" max="13301" width="4.625" style="370" customWidth="1"/>
    <col min="13302" max="13303" width="6.5" style="370" customWidth="1"/>
    <col min="13304" max="13335" width="7.125" style="370" customWidth="1"/>
    <col min="13336" max="13336" width="2.25" style="370" customWidth="1"/>
    <col min="13337" max="13556" width="9" style="370"/>
    <col min="13557" max="13557" width="4.625" style="370" customWidth="1"/>
    <col min="13558" max="13559" width="6.5" style="370" customWidth="1"/>
    <col min="13560" max="13591" width="7.125" style="370" customWidth="1"/>
    <col min="13592" max="13592" width="2.25" style="370" customWidth="1"/>
    <col min="13593" max="13812" width="9" style="370"/>
    <col min="13813" max="13813" width="4.625" style="370" customWidth="1"/>
    <col min="13814" max="13815" width="6.5" style="370" customWidth="1"/>
    <col min="13816" max="13847" width="7.125" style="370" customWidth="1"/>
    <col min="13848" max="13848" width="2.25" style="370" customWidth="1"/>
    <col min="13849" max="14068" width="9" style="370"/>
    <col min="14069" max="14069" width="4.625" style="370" customWidth="1"/>
    <col min="14070" max="14071" width="6.5" style="370" customWidth="1"/>
    <col min="14072" max="14103" width="7.125" style="370" customWidth="1"/>
    <col min="14104" max="14104" width="2.25" style="370" customWidth="1"/>
    <col min="14105" max="14324" width="9" style="370"/>
    <col min="14325" max="14325" width="4.625" style="370" customWidth="1"/>
    <col min="14326" max="14327" width="6.5" style="370" customWidth="1"/>
    <col min="14328" max="14359" width="7.125" style="370" customWidth="1"/>
    <col min="14360" max="14360" width="2.25" style="370" customWidth="1"/>
    <col min="14361" max="14580" width="9" style="370"/>
    <col min="14581" max="14581" width="4.625" style="370" customWidth="1"/>
    <col min="14582" max="14583" width="6.5" style="370" customWidth="1"/>
    <col min="14584" max="14615" width="7.125" style="370" customWidth="1"/>
    <col min="14616" max="14616" width="2.25" style="370" customWidth="1"/>
    <col min="14617" max="14836" width="9" style="370"/>
    <col min="14837" max="14837" width="4.625" style="370" customWidth="1"/>
    <col min="14838" max="14839" width="6.5" style="370" customWidth="1"/>
    <col min="14840" max="14871" width="7.125" style="370" customWidth="1"/>
    <col min="14872" max="14872" width="2.25" style="370" customWidth="1"/>
    <col min="14873" max="15092" width="9" style="370"/>
    <col min="15093" max="15093" width="4.625" style="370" customWidth="1"/>
    <col min="15094" max="15095" width="6.5" style="370" customWidth="1"/>
    <col min="15096" max="15127" width="7.125" style="370" customWidth="1"/>
    <col min="15128" max="15128" width="2.25" style="370" customWidth="1"/>
    <col min="15129" max="15348" width="9" style="370"/>
    <col min="15349" max="15349" width="4.625" style="370" customWidth="1"/>
    <col min="15350" max="15351" width="6.5" style="370" customWidth="1"/>
    <col min="15352" max="15383" width="7.125" style="370" customWidth="1"/>
    <col min="15384" max="15384" width="2.25" style="370" customWidth="1"/>
    <col min="15385" max="15604" width="9" style="370"/>
    <col min="15605" max="15605" width="4.625" style="370" customWidth="1"/>
    <col min="15606" max="15607" width="6.5" style="370" customWidth="1"/>
    <col min="15608" max="15639" width="7.125" style="370" customWidth="1"/>
    <col min="15640" max="15640" width="2.25" style="370" customWidth="1"/>
    <col min="15641" max="15860" width="9" style="370"/>
    <col min="15861" max="15861" width="4.625" style="370" customWidth="1"/>
    <col min="15862" max="15863" width="6.5" style="370" customWidth="1"/>
    <col min="15864" max="15895" width="7.125" style="370" customWidth="1"/>
    <col min="15896" max="15896" width="2.25" style="370" customWidth="1"/>
    <col min="15897" max="16116" width="9" style="370"/>
    <col min="16117" max="16117" width="4.625" style="370" customWidth="1"/>
    <col min="16118" max="16119" width="6.5" style="370" customWidth="1"/>
    <col min="16120" max="16151" width="7.125" style="370" customWidth="1"/>
    <col min="16152" max="16152" width="2.25" style="370" customWidth="1"/>
    <col min="16153" max="16384" width="9" style="370"/>
  </cols>
  <sheetData>
    <row r="1" spans="2:37" ht="48.75" customHeight="1">
      <c r="B1" s="365" t="s">
        <v>370</v>
      </c>
      <c r="C1" s="365" t="s">
        <v>370</v>
      </c>
      <c r="D1" s="366" t="s">
        <v>370</v>
      </c>
      <c r="E1" s="367" t="s">
        <v>370</v>
      </c>
      <c r="F1" s="367" t="s">
        <v>370</v>
      </c>
      <c r="G1" s="368" t="s">
        <v>370</v>
      </c>
      <c r="H1" s="367" t="s">
        <v>370</v>
      </c>
      <c r="I1" s="369" t="s">
        <v>944</v>
      </c>
      <c r="Y1" s="366"/>
      <c r="Z1" s="366"/>
      <c r="AA1" s="976" t="s">
        <v>655</v>
      </c>
      <c r="AB1" s="976"/>
      <c r="AC1" s="976"/>
      <c r="AD1" s="976"/>
      <c r="AE1" s="976"/>
      <c r="AF1" s="977" t="s">
        <v>363</v>
      </c>
      <c r="AG1" s="977"/>
      <c r="AH1" s="977"/>
      <c r="AI1" s="977"/>
    </row>
    <row r="2" spans="2:37" ht="8.4499999999999993" customHeight="1" thickBot="1">
      <c r="D2" s="366"/>
      <c r="G2" s="371"/>
      <c r="Y2" s="366"/>
      <c r="Z2" s="366"/>
      <c r="AA2" s="366"/>
      <c r="AB2" s="366"/>
      <c r="AC2" s="366"/>
      <c r="AD2" s="366"/>
      <c r="AE2" s="366"/>
      <c r="AF2" s="372"/>
      <c r="AG2" s="372"/>
      <c r="AH2" s="372"/>
      <c r="AI2" s="372"/>
    </row>
    <row r="3" spans="2:37" s="381" customFormat="1" ht="27" customHeight="1">
      <c r="B3" s="978"/>
      <c r="C3" s="979"/>
      <c r="D3" s="373"/>
      <c r="E3" s="374" t="s">
        <v>656</v>
      </c>
      <c r="F3" s="375"/>
      <c r="G3" s="375"/>
      <c r="H3" s="375"/>
      <c r="I3" s="375"/>
      <c r="J3" s="376" t="s">
        <v>657</v>
      </c>
      <c r="K3" s="375"/>
      <c r="L3" s="375"/>
      <c r="M3" s="375"/>
      <c r="N3" s="375"/>
      <c r="O3" s="375"/>
      <c r="P3" s="375"/>
      <c r="Q3" s="375"/>
      <c r="R3" s="375"/>
      <c r="S3" s="375"/>
      <c r="T3" s="375"/>
      <c r="U3" s="377"/>
      <c r="V3" s="376" t="s">
        <v>658</v>
      </c>
      <c r="W3" s="375"/>
      <c r="X3" s="375"/>
      <c r="Y3" s="375"/>
      <c r="Z3" s="375"/>
      <c r="AA3" s="375"/>
      <c r="AB3" s="375"/>
      <c r="AC3" s="375"/>
      <c r="AD3" s="375"/>
      <c r="AE3" s="375"/>
      <c r="AF3" s="375"/>
      <c r="AG3" s="377"/>
      <c r="AH3" s="378" t="s">
        <v>659</v>
      </c>
      <c r="AI3" s="379"/>
      <c r="AJ3" s="380"/>
    </row>
    <row r="4" spans="2:37" s="389" customFormat="1" ht="21.75" customHeight="1">
      <c r="B4" s="980"/>
      <c r="C4" s="981"/>
      <c r="D4" s="382" t="s">
        <v>660</v>
      </c>
      <c r="E4" s="383">
        <v>8</v>
      </c>
      <c r="F4" s="383">
        <v>9</v>
      </c>
      <c r="G4" s="383">
        <v>10</v>
      </c>
      <c r="H4" s="383">
        <v>11</v>
      </c>
      <c r="I4" s="384">
        <v>12</v>
      </c>
      <c r="J4" s="385">
        <v>1</v>
      </c>
      <c r="K4" s="383">
        <v>2</v>
      </c>
      <c r="L4" s="386">
        <v>3</v>
      </c>
      <c r="M4" s="383">
        <v>4</v>
      </c>
      <c r="N4" s="386">
        <v>5</v>
      </c>
      <c r="O4" s="386">
        <v>6</v>
      </c>
      <c r="P4" s="383">
        <v>7</v>
      </c>
      <c r="Q4" s="386">
        <v>8</v>
      </c>
      <c r="R4" s="383">
        <v>9</v>
      </c>
      <c r="S4" s="386">
        <v>10</v>
      </c>
      <c r="T4" s="386">
        <v>11</v>
      </c>
      <c r="U4" s="384">
        <v>12</v>
      </c>
      <c r="V4" s="387">
        <v>1</v>
      </c>
      <c r="W4" s="383">
        <v>2</v>
      </c>
      <c r="X4" s="386">
        <v>3</v>
      </c>
      <c r="Y4" s="383">
        <v>4</v>
      </c>
      <c r="Z4" s="386">
        <v>5</v>
      </c>
      <c r="AA4" s="386">
        <v>6</v>
      </c>
      <c r="AB4" s="383">
        <v>7</v>
      </c>
      <c r="AC4" s="386">
        <v>8</v>
      </c>
      <c r="AD4" s="383">
        <v>9</v>
      </c>
      <c r="AE4" s="386">
        <v>10</v>
      </c>
      <c r="AF4" s="386">
        <v>11</v>
      </c>
      <c r="AG4" s="384">
        <v>12</v>
      </c>
      <c r="AH4" s="387">
        <v>1</v>
      </c>
      <c r="AI4" s="382">
        <v>2</v>
      </c>
      <c r="AJ4" s="388"/>
    </row>
    <row r="5" spans="2:37" s="389" customFormat="1" ht="21.75" customHeight="1" thickBot="1">
      <c r="B5" s="980"/>
      <c r="C5" s="981"/>
      <c r="D5" s="390" t="s">
        <v>370</v>
      </c>
      <c r="E5" s="391">
        <v>1</v>
      </c>
      <c r="F5" s="392">
        <v>2</v>
      </c>
      <c r="G5" s="392">
        <v>3</v>
      </c>
      <c r="H5" s="392">
        <v>4</v>
      </c>
      <c r="I5" s="392">
        <v>5</v>
      </c>
      <c r="J5" s="392">
        <v>6</v>
      </c>
      <c r="K5" s="392">
        <v>7</v>
      </c>
      <c r="L5" s="392">
        <v>8</v>
      </c>
      <c r="M5" s="392">
        <v>9</v>
      </c>
      <c r="N5" s="392">
        <v>10</v>
      </c>
      <c r="O5" s="392">
        <v>11</v>
      </c>
      <c r="P5" s="392">
        <v>12</v>
      </c>
      <c r="Q5" s="392">
        <v>13</v>
      </c>
      <c r="R5" s="392">
        <v>14</v>
      </c>
      <c r="S5" s="392">
        <v>15</v>
      </c>
      <c r="T5" s="392">
        <v>16</v>
      </c>
      <c r="U5" s="392">
        <v>17</v>
      </c>
      <c r="V5" s="392">
        <v>18</v>
      </c>
      <c r="W5" s="392">
        <v>19</v>
      </c>
      <c r="X5" s="392">
        <v>20</v>
      </c>
      <c r="Y5" s="392">
        <v>21</v>
      </c>
      <c r="Z5" s="392">
        <v>22</v>
      </c>
      <c r="AA5" s="392">
        <v>23</v>
      </c>
      <c r="AB5" s="392">
        <v>24</v>
      </c>
      <c r="AC5" s="392">
        <v>25</v>
      </c>
      <c r="AD5" s="392">
        <v>26</v>
      </c>
      <c r="AE5" s="392">
        <v>27</v>
      </c>
      <c r="AF5" s="392">
        <v>28</v>
      </c>
      <c r="AG5" s="392">
        <v>29</v>
      </c>
      <c r="AH5" s="392">
        <v>30</v>
      </c>
      <c r="AI5" s="390">
        <v>31</v>
      </c>
      <c r="AJ5" s="393"/>
    </row>
    <row r="6" spans="2:37" ht="18.75" customHeight="1">
      <c r="B6" s="982" t="s">
        <v>661</v>
      </c>
      <c r="C6" s="985" t="s">
        <v>662</v>
      </c>
      <c r="D6" s="394"/>
      <c r="E6" s="395"/>
      <c r="F6" s="396"/>
      <c r="G6" s="395"/>
      <c r="H6" s="395"/>
      <c r="I6" s="396"/>
      <c r="J6" s="397"/>
      <c r="K6" s="395"/>
      <c r="L6" s="396"/>
      <c r="M6" s="395"/>
      <c r="N6" s="395"/>
      <c r="O6" s="395"/>
      <c r="P6" s="395"/>
      <c r="Q6" s="395"/>
      <c r="R6" s="395"/>
      <c r="S6" s="395"/>
      <c r="T6" s="395"/>
      <c r="U6" s="398"/>
      <c r="V6" s="399"/>
      <c r="W6" s="395"/>
      <c r="X6" s="396"/>
      <c r="Y6" s="395"/>
      <c r="Z6" s="395"/>
      <c r="AA6" s="395"/>
      <c r="AB6" s="395"/>
      <c r="AC6" s="395"/>
      <c r="AD6" s="395"/>
      <c r="AE6" s="395"/>
      <c r="AF6" s="396"/>
      <c r="AG6" s="398"/>
      <c r="AH6" s="399"/>
      <c r="AI6" s="394"/>
    </row>
    <row r="7" spans="2:37" ht="18.75" customHeight="1">
      <c r="B7" s="983"/>
      <c r="C7" s="986"/>
      <c r="D7" s="400"/>
      <c r="E7" s="401"/>
      <c r="F7" s="402"/>
      <c r="G7" s="401"/>
      <c r="H7" s="401"/>
      <c r="I7" s="402"/>
      <c r="J7" s="403"/>
      <c r="K7" s="401"/>
      <c r="L7" s="402"/>
      <c r="M7" s="401"/>
      <c r="N7" s="401"/>
      <c r="O7" s="401"/>
      <c r="P7" s="401"/>
      <c r="Q7" s="401"/>
      <c r="R7" s="401"/>
      <c r="S7" s="401"/>
      <c r="T7" s="401"/>
      <c r="U7" s="404"/>
      <c r="V7" s="405"/>
      <c r="W7" s="401"/>
      <c r="X7" s="402"/>
      <c r="Y7" s="401"/>
      <c r="Z7" s="401"/>
      <c r="AA7" s="401"/>
      <c r="AB7" s="401"/>
      <c r="AC7" s="401"/>
      <c r="AD7" s="401"/>
      <c r="AE7" s="401"/>
      <c r="AF7" s="402"/>
      <c r="AG7" s="404"/>
      <c r="AH7" s="405"/>
      <c r="AI7" s="400"/>
    </row>
    <row r="8" spans="2:37" ht="18.75" customHeight="1">
      <c r="B8" s="983"/>
      <c r="C8" s="986"/>
      <c r="D8" s="400"/>
      <c r="E8" s="401"/>
      <c r="F8" s="402"/>
      <c r="G8" s="401"/>
      <c r="H8" s="401"/>
      <c r="I8" s="402"/>
      <c r="J8" s="403"/>
      <c r="K8" s="401"/>
      <c r="L8" s="402"/>
      <c r="M8" s="401"/>
      <c r="N8" s="401"/>
      <c r="O8" s="401"/>
      <c r="P8" s="401"/>
      <c r="Q8" s="401"/>
      <c r="R8" s="401"/>
      <c r="S8" s="401"/>
      <c r="T8" s="401"/>
      <c r="U8" s="404"/>
      <c r="V8" s="405"/>
      <c r="W8" s="401"/>
      <c r="X8" s="402"/>
      <c r="Y8" s="401"/>
      <c r="Z8" s="401"/>
      <c r="AA8" s="401"/>
      <c r="AB8" s="401"/>
      <c r="AC8" s="401"/>
      <c r="AD8" s="401"/>
      <c r="AE8" s="401"/>
      <c r="AF8" s="402"/>
      <c r="AG8" s="404"/>
      <c r="AH8" s="405"/>
      <c r="AI8" s="400"/>
    </row>
    <row r="9" spans="2:37" ht="18.75" customHeight="1">
      <c r="B9" s="983"/>
      <c r="C9" s="986"/>
      <c r="D9" s="400"/>
      <c r="E9" s="401"/>
      <c r="F9" s="402"/>
      <c r="G9" s="401"/>
      <c r="H9" s="401"/>
      <c r="I9" s="402"/>
      <c r="J9" s="403"/>
      <c r="K9" s="401"/>
      <c r="L9" s="402"/>
      <c r="M9" s="401"/>
      <c r="N9" s="401"/>
      <c r="O9" s="401"/>
      <c r="P9" s="401"/>
      <c r="Q9" s="401"/>
      <c r="R9" s="401"/>
      <c r="S9" s="401"/>
      <c r="T9" s="401"/>
      <c r="U9" s="404"/>
      <c r="V9" s="405"/>
      <c r="W9" s="401"/>
      <c r="X9" s="402"/>
      <c r="Y9" s="401"/>
      <c r="Z9" s="401"/>
      <c r="AA9" s="401"/>
      <c r="AB9" s="401"/>
      <c r="AC9" s="401"/>
      <c r="AD9" s="401"/>
      <c r="AE9" s="401"/>
      <c r="AF9" s="402"/>
      <c r="AG9" s="404"/>
      <c r="AH9" s="405"/>
      <c r="AI9" s="400"/>
    </row>
    <row r="10" spans="2:37" ht="18.75" customHeight="1">
      <c r="B10" s="983"/>
      <c r="C10" s="986"/>
      <c r="D10" s="400"/>
      <c r="E10" s="401"/>
      <c r="F10" s="402"/>
      <c r="G10" s="401"/>
      <c r="H10" s="401"/>
      <c r="I10" s="402"/>
      <c r="J10" s="403"/>
      <c r="K10" s="401"/>
      <c r="L10" s="402"/>
      <c r="M10" s="401"/>
      <c r="N10" s="401"/>
      <c r="O10" s="401"/>
      <c r="P10" s="401"/>
      <c r="Q10" s="401"/>
      <c r="R10" s="401"/>
      <c r="S10" s="401"/>
      <c r="T10" s="401"/>
      <c r="U10" s="404"/>
      <c r="V10" s="405"/>
      <c r="W10" s="401"/>
      <c r="X10" s="402"/>
      <c r="Y10" s="401"/>
      <c r="Z10" s="401"/>
      <c r="AA10" s="401"/>
      <c r="AB10" s="401"/>
      <c r="AC10" s="401"/>
      <c r="AD10" s="401"/>
      <c r="AE10" s="401"/>
      <c r="AF10" s="402"/>
      <c r="AG10" s="404"/>
      <c r="AH10" s="405"/>
      <c r="AI10" s="400"/>
    </row>
    <row r="11" spans="2:37" ht="18.75" customHeight="1">
      <c r="B11" s="983"/>
      <c r="C11" s="986"/>
      <c r="D11" s="400"/>
      <c r="E11" s="401"/>
      <c r="F11" s="402"/>
      <c r="G11" s="401"/>
      <c r="H11" s="401"/>
      <c r="I11" s="402"/>
      <c r="J11" s="403"/>
      <c r="K11" s="401"/>
      <c r="L11" s="402"/>
      <c r="M11" s="401"/>
      <c r="N11" s="401"/>
      <c r="O11" s="401"/>
      <c r="P11" s="401"/>
      <c r="Q11" s="401"/>
      <c r="R11" s="401"/>
      <c r="S11" s="401"/>
      <c r="T11" s="401"/>
      <c r="U11" s="404"/>
      <c r="V11" s="405"/>
      <c r="W11" s="401"/>
      <c r="X11" s="402"/>
      <c r="Y11" s="401"/>
      <c r="Z11" s="401"/>
      <c r="AA11" s="401"/>
      <c r="AB11" s="401"/>
      <c r="AC11" s="401"/>
      <c r="AD11" s="401"/>
      <c r="AE11" s="401"/>
      <c r="AF11" s="402"/>
      <c r="AG11" s="404"/>
      <c r="AH11" s="405"/>
      <c r="AI11" s="400"/>
      <c r="AK11" s="987" t="s">
        <v>663</v>
      </c>
    </row>
    <row r="12" spans="2:37" ht="18.75" customHeight="1">
      <c r="B12" s="983"/>
      <c r="C12" s="986"/>
      <c r="D12" s="400"/>
      <c r="E12" s="401"/>
      <c r="F12" s="402"/>
      <c r="G12" s="401"/>
      <c r="H12" s="401"/>
      <c r="I12" s="402"/>
      <c r="J12" s="403"/>
      <c r="K12" s="401"/>
      <c r="L12" s="402"/>
      <c r="M12" s="401"/>
      <c r="N12" s="401"/>
      <c r="O12" s="401"/>
      <c r="P12" s="401"/>
      <c r="Q12" s="401"/>
      <c r="R12" s="401"/>
      <c r="S12" s="401"/>
      <c r="T12" s="401"/>
      <c r="U12" s="404"/>
      <c r="V12" s="405"/>
      <c r="W12" s="401"/>
      <c r="X12" s="402"/>
      <c r="Y12" s="401"/>
      <c r="Z12" s="401"/>
      <c r="AA12" s="401"/>
      <c r="AB12" s="401"/>
      <c r="AC12" s="401"/>
      <c r="AD12" s="401"/>
      <c r="AE12" s="401"/>
      <c r="AF12" s="402"/>
      <c r="AG12" s="404"/>
      <c r="AH12" s="405"/>
      <c r="AI12" s="400"/>
      <c r="AK12" s="987"/>
    </row>
    <row r="13" spans="2:37" ht="18.75" customHeight="1">
      <c r="B13" s="983"/>
      <c r="C13" s="986"/>
      <c r="D13" s="400"/>
      <c r="E13" s="401"/>
      <c r="F13" s="402"/>
      <c r="G13" s="401"/>
      <c r="H13" s="401"/>
      <c r="I13" s="402"/>
      <c r="J13" s="403"/>
      <c r="K13" s="401"/>
      <c r="L13" s="402"/>
      <c r="M13" s="401"/>
      <c r="N13" s="401"/>
      <c r="O13" s="401"/>
      <c r="P13" s="401"/>
      <c r="Q13" s="401"/>
      <c r="R13" s="401"/>
      <c r="S13" s="401"/>
      <c r="T13" s="401"/>
      <c r="U13" s="404"/>
      <c r="V13" s="405"/>
      <c r="W13" s="401"/>
      <c r="X13" s="402"/>
      <c r="Y13" s="401"/>
      <c r="Z13" s="401"/>
      <c r="AA13" s="401"/>
      <c r="AB13" s="401"/>
      <c r="AC13" s="401"/>
      <c r="AD13" s="401"/>
      <c r="AE13" s="401"/>
      <c r="AF13" s="402"/>
      <c r="AG13" s="404"/>
      <c r="AH13" s="405"/>
      <c r="AI13" s="400"/>
      <c r="AK13" s="987"/>
    </row>
    <row r="14" spans="2:37" ht="18.75" customHeight="1">
      <c r="B14" s="983"/>
      <c r="C14" s="986"/>
      <c r="D14" s="400"/>
      <c r="E14" s="401"/>
      <c r="F14" s="402"/>
      <c r="G14" s="401"/>
      <c r="H14" s="401"/>
      <c r="I14" s="402"/>
      <c r="J14" s="403"/>
      <c r="K14" s="401"/>
      <c r="L14" s="402"/>
      <c r="M14" s="401"/>
      <c r="N14" s="401"/>
      <c r="O14" s="401"/>
      <c r="P14" s="401"/>
      <c r="Q14" s="401"/>
      <c r="R14" s="401"/>
      <c r="S14" s="401"/>
      <c r="T14" s="401"/>
      <c r="U14" s="404"/>
      <c r="V14" s="405"/>
      <c r="W14" s="401"/>
      <c r="X14" s="402"/>
      <c r="Y14" s="401"/>
      <c r="Z14" s="401"/>
      <c r="AA14" s="401"/>
      <c r="AB14" s="401"/>
      <c r="AC14" s="401"/>
      <c r="AD14" s="401"/>
      <c r="AE14" s="401"/>
      <c r="AF14" s="402"/>
      <c r="AG14" s="404"/>
      <c r="AH14" s="405"/>
      <c r="AI14" s="400"/>
      <c r="AK14" s="987"/>
    </row>
    <row r="15" spans="2:37" ht="18.75" customHeight="1">
      <c r="B15" s="983"/>
      <c r="C15" s="986"/>
      <c r="D15" s="400"/>
      <c r="E15" s="401"/>
      <c r="F15" s="402"/>
      <c r="G15" s="401"/>
      <c r="H15" s="401"/>
      <c r="I15" s="402"/>
      <c r="J15" s="403"/>
      <c r="K15" s="401"/>
      <c r="L15" s="402"/>
      <c r="M15" s="401"/>
      <c r="N15" s="401"/>
      <c r="O15" s="401"/>
      <c r="P15" s="401"/>
      <c r="Q15" s="401"/>
      <c r="R15" s="401"/>
      <c r="S15" s="401"/>
      <c r="T15" s="401"/>
      <c r="U15" s="404"/>
      <c r="V15" s="405"/>
      <c r="W15" s="401"/>
      <c r="X15" s="402"/>
      <c r="Y15" s="401"/>
      <c r="Z15" s="401"/>
      <c r="AA15" s="401"/>
      <c r="AB15" s="401"/>
      <c r="AC15" s="401"/>
      <c r="AD15" s="401"/>
      <c r="AE15" s="401"/>
      <c r="AF15" s="402"/>
      <c r="AG15" s="404"/>
      <c r="AH15" s="405"/>
      <c r="AI15" s="400"/>
      <c r="AK15" s="987"/>
    </row>
    <row r="16" spans="2:37" ht="18.75" customHeight="1">
      <c r="B16" s="983"/>
      <c r="C16" s="986"/>
      <c r="D16" s="400"/>
      <c r="E16" s="401"/>
      <c r="F16" s="402"/>
      <c r="G16" s="401"/>
      <c r="H16" s="401"/>
      <c r="I16" s="402"/>
      <c r="J16" s="403"/>
      <c r="K16" s="401"/>
      <c r="L16" s="402"/>
      <c r="M16" s="401"/>
      <c r="N16" s="401"/>
      <c r="O16" s="401"/>
      <c r="P16" s="401"/>
      <c r="Q16" s="401"/>
      <c r="R16" s="401"/>
      <c r="S16" s="401"/>
      <c r="T16" s="401"/>
      <c r="U16" s="404"/>
      <c r="V16" s="405"/>
      <c r="W16" s="401"/>
      <c r="X16" s="402"/>
      <c r="Y16" s="401"/>
      <c r="Z16" s="401"/>
      <c r="AA16" s="401"/>
      <c r="AB16" s="401"/>
      <c r="AC16" s="401"/>
      <c r="AD16" s="401"/>
      <c r="AE16" s="401"/>
      <c r="AF16" s="402"/>
      <c r="AG16" s="404"/>
      <c r="AH16" s="405"/>
      <c r="AI16" s="400"/>
      <c r="AK16" s="987"/>
    </row>
    <row r="17" spans="2:37" ht="18.75" customHeight="1">
      <c r="B17" s="983"/>
      <c r="C17" s="986"/>
      <c r="D17" s="400"/>
      <c r="E17" s="401"/>
      <c r="F17" s="402"/>
      <c r="G17" s="401"/>
      <c r="H17" s="401"/>
      <c r="I17" s="402"/>
      <c r="J17" s="403"/>
      <c r="K17" s="401"/>
      <c r="L17" s="402"/>
      <c r="M17" s="401"/>
      <c r="N17" s="401"/>
      <c r="O17" s="401"/>
      <c r="P17" s="401"/>
      <c r="Q17" s="401"/>
      <c r="R17" s="401"/>
      <c r="S17" s="401"/>
      <c r="T17" s="401"/>
      <c r="U17" s="404"/>
      <c r="V17" s="405"/>
      <c r="W17" s="401"/>
      <c r="X17" s="402"/>
      <c r="Y17" s="401"/>
      <c r="Z17" s="401"/>
      <c r="AA17" s="401"/>
      <c r="AB17" s="401"/>
      <c r="AC17" s="401"/>
      <c r="AD17" s="401"/>
      <c r="AE17" s="401"/>
      <c r="AF17" s="402"/>
      <c r="AG17" s="404"/>
      <c r="AH17" s="405"/>
      <c r="AI17" s="400"/>
      <c r="AK17" s="987"/>
    </row>
    <row r="18" spans="2:37" ht="18.75" customHeight="1">
      <c r="B18" s="983"/>
      <c r="C18" s="986"/>
      <c r="D18" s="400"/>
      <c r="E18" s="401"/>
      <c r="F18" s="402"/>
      <c r="G18" s="401"/>
      <c r="H18" s="401"/>
      <c r="I18" s="402"/>
      <c r="J18" s="403"/>
      <c r="K18" s="401"/>
      <c r="L18" s="402"/>
      <c r="M18" s="401"/>
      <c r="N18" s="401"/>
      <c r="O18" s="401"/>
      <c r="P18" s="401"/>
      <c r="Q18" s="401"/>
      <c r="R18" s="401"/>
      <c r="S18" s="401"/>
      <c r="T18" s="401"/>
      <c r="U18" s="404"/>
      <c r="V18" s="405"/>
      <c r="W18" s="401"/>
      <c r="X18" s="402"/>
      <c r="Y18" s="401"/>
      <c r="Z18" s="401"/>
      <c r="AA18" s="401"/>
      <c r="AB18" s="401"/>
      <c r="AC18" s="401"/>
      <c r="AD18" s="401"/>
      <c r="AE18" s="401"/>
      <c r="AF18" s="402"/>
      <c r="AG18" s="404"/>
      <c r="AH18" s="405"/>
      <c r="AI18" s="400"/>
      <c r="AK18" s="987"/>
    </row>
    <row r="19" spans="2:37" ht="18.75" customHeight="1">
      <c r="B19" s="983"/>
      <c r="C19" s="986"/>
      <c r="D19" s="400"/>
      <c r="E19" s="401"/>
      <c r="F19" s="402"/>
      <c r="G19" s="401"/>
      <c r="H19" s="401"/>
      <c r="I19" s="402"/>
      <c r="J19" s="403"/>
      <c r="K19" s="401"/>
      <c r="L19" s="402"/>
      <c r="M19" s="401"/>
      <c r="N19" s="401"/>
      <c r="O19" s="401"/>
      <c r="P19" s="401"/>
      <c r="Q19" s="401"/>
      <c r="R19" s="401"/>
      <c r="S19" s="401"/>
      <c r="T19" s="401"/>
      <c r="U19" s="404"/>
      <c r="V19" s="405"/>
      <c r="W19" s="401"/>
      <c r="X19" s="402"/>
      <c r="Y19" s="401"/>
      <c r="Z19" s="401"/>
      <c r="AA19" s="401"/>
      <c r="AB19" s="401"/>
      <c r="AC19" s="401"/>
      <c r="AD19" s="401"/>
      <c r="AE19" s="401"/>
      <c r="AF19" s="402"/>
      <c r="AG19" s="404"/>
      <c r="AH19" s="405"/>
      <c r="AI19" s="400"/>
      <c r="AK19" s="987"/>
    </row>
    <row r="20" spans="2:37" ht="18.75" customHeight="1">
      <c r="B20" s="983"/>
      <c r="C20" s="986"/>
      <c r="D20" s="400"/>
      <c r="E20" s="401"/>
      <c r="F20" s="402"/>
      <c r="G20" s="401"/>
      <c r="H20" s="401"/>
      <c r="I20" s="402"/>
      <c r="J20" s="403"/>
      <c r="K20" s="401"/>
      <c r="L20" s="402"/>
      <c r="M20" s="401"/>
      <c r="N20" s="401"/>
      <c r="O20" s="401"/>
      <c r="P20" s="401"/>
      <c r="Q20" s="401"/>
      <c r="R20" s="401"/>
      <c r="S20" s="401"/>
      <c r="T20" s="401"/>
      <c r="U20" s="404"/>
      <c r="V20" s="405"/>
      <c r="W20" s="401"/>
      <c r="X20" s="402"/>
      <c r="Y20" s="401"/>
      <c r="Z20" s="401"/>
      <c r="AA20" s="401"/>
      <c r="AB20" s="401"/>
      <c r="AC20" s="401"/>
      <c r="AD20" s="401"/>
      <c r="AE20" s="401"/>
      <c r="AF20" s="402"/>
      <c r="AG20" s="404"/>
      <c r="AH20" s="405"/>
      <c r="AI20" s="400"/>
      <c r="AK20" s="987"/>
    </row>
    <row r="21" spans="2:37" ht="18.75" customHeight="1">
      <c r="B21" s="983"/>
      <c r="C21" s="986"/>
      <c r="D21" s="400"/>
      <c r="E21" s="401"/>
      <c r="F21" s="402"/>
      <c r="G21" s="401"/>
      <c r="H21" s="401"/>
      <c r="I21" s="402"/>
      <c r="J21" s="403"/>
      <c r="K21" s="401"/>
      <c r="L21" s="402"/>
      <c r="M21" s="401"/>
      <c r="N21" s="401"/>
      <c r="O21" s="401"/>
      <c r="P21" s="401"/>
      <c r="Q21" s="401"/>
      <c r="R21" s="401"/>
      <c r="S21" s="401"/>
      <c r="T21" s="401"/>
      <c r="U21" s="404"/>
      <c r="V21" s="405"/>
      <c r="W21" s="401"/>
      <c r="X21" s="402"/>
      <c r="Y21" s="401"/>
      <c r="Z21" s="401"/>
      <c r="AA21" s="401"/>
      <c r="AB21" s="401"/>
      <c r="AC21" s="401"/>
      <c r="AD21" s="401"/>
      <c r="AE21" s="401"/>
      <c r="AF21" s="402"/>
      <c r="AG21" s="404"/>
      <c r="AH21" s="405"/>
      <c r="AI21" s="400"/>
      <c r="AK21" s="987"/>
    </row>
    <row r="22" spans="2:37" ht="18.75" customHeight="1">
      <c r="B22" s="983"/>
      <c r="C22" s="986"/>
      <c r="D22" s="400"/>
      <c r="E22" s="401"/>
      <c r="F22" s="402"/>
      <c r="G22" s="401"/>
      <c r="H22" s="401"/>
      <c r="I22" s="402"/>
      <c r="J22" s="403"/>
      <c r="K22" s="401"/>
      <c r="L22" s="402"/>
      <c r="M22" s="401"/>
      <c r="N22" s="401"/>
      <c r="O22" s="401"/>
      <c r="P22" s="401"/>
      <c r="Q22" s="401"/>
      <c r="R22" s="401"/>
      <c r="S22" s="401"/>
      <c r="T22" s="401"/>
      <c r="U22" s="404"/>
      <c r="V22" s="405"/>
      <c r="W22" s="401"/>
      <c r="X22" s="402"/>
      <c r="Y22" s="401"/>
      <c r="Z22" s="401"/>
      <c r="AA22" s="401"/>
      <c r="AB22" s="401"/>
      <c r="AC22" s="401"/>
      <c r="AD22" s="401"/>
      <c r="AE22" s="401"/>
      <c r="AF22" s="402"/>
      <c r="AG22" s="404"/>
      <c r="AH22" s="405"/>
      <c r="AI22" s="400"/>
      <c r="AK22" s="987"/>
    </row>
    <row r="23" spans="2:37" ht="18.75" customHeight="1">
      <c r="B23" s="983"/>
      <c r="C23" s="986"/>
      <c r="D23" s="400"/>
      <c r="E23" s="401"/>
      <c r="F23" s="402"/>
      <c r="G23" s="401"/>
      <c r="H23" s="401"/>
      <c r="I23" s="402"/>
      <c r="J23" s="403"/>
      <c r="K23" s="401"/>
      <c r="L23" s="402"/>
      <c r="M23" s="401"/>
      <c r="N23" s="401"/>
      <c r="O23" s="401"/>
      <c r="P23" s="401"/>
      <c r="Q23" s="401"/>
      <c r="R23" s="401"/>
      <c r="S23" s="401"/>
      <c r="T23" s="401"/>
      <c r="U23" s="404"/>
      <c r="V23" s="405"/>
      <c r="W23" s="401"/>
      <c r="X23" s="402"/>
      <c r="Y23" s="401"/>
      <c r="Z23" s="401"/>
      <c r="AA23" s="401"/>
      <c r="AB23" s="401"/>
      <c r="AC23" s="401"/>
      <c r="AD23" s="401"/>
      <c r="AE23" s="401"/>
      <c r="AF23" s="402"/>
      <c r="AG23" s="404"/>
      <c r="AH23" s="405"/>
      <c r="AI23" s="400"/>
      <c r="AK23" s="987"/>
    </row>
    <row r="24" spans="2:37" ht="18.75" customHeight="1">
      <c r="B24" s="983"/>
      <c r="C24" s="986"/>
      <c r="D24" s="400"/>
      <c r="E24" s="401"/>
      <c r="F24" s="402"/>
      <c r="G24" s="401"/>
      <c r="H24" s="401"/>
      <c r="I24" s="402"/>
      <c r="J24" s="403"/>
      <c r="K24" s="401"/>
      <c r="L24" s="402"/>
      <c r="M24" s="401"/>
      <c r="N24" s="401"/>
      <c r="O24" s="401"/>
      <c r="P24" s="401"/>
      <c r="Q24" s="401"/>
      <c r="R24" s="401"/>
      <c r="S24" s="401"/>
      <c r="T24" s="401"/>
      <c r="U24" s="404"/>
      <c r="V24" s="405"/>
      <c r="W24" s="401"/>
      <c r="X24" s="402"/>
      <c r="Y24" s="401"/>
      <c r="Z24" s="401"/>
      <c r="AA24" s="401"/>
      <c r="AB24" s="401"/>
      <c r="AC24" s="401"/>
      <c r="AD24" s="401"/>
      <c r="AE24" s="401"/>
      <c r="AF24" s="402"/>
      <c r="AG24" s="404"/>
      <c r="AH24" s="405"/>
      <c r="AI24" s="400"/>
      <c r="AK24" s="987"/>
    </row>
    <row r="25" spans="2:37" ht="18.75" customHeight="1">
      <c r="B25" s="983"/>
      <c r="C25" s="986"/>
      <c r="D25" s="400"/>
      <c r="E25" s="401"/>
      <c r="F25" s="402"/>
      <c r="G25" s="401"/>
      <c r="H25" s="401"/>
      <c r="I25" s="402"/>
      <c r="J25" s="403"/>
      <c r="K25" s="401"/>
      <c r="L25" s="402"/>
      <c r="M25" s="401"/>
      <c r="N25" s="401"/>
      <c r="O25" s="401"/>
      <c r="P25" s="401"/>
      <c r="Q25" s="401"/>
      <c r="R25" s="401"/>
      <c r="S25" s="401"/>
      <c r="T25" s="401"/>
      <c r="U25" s="404"/>
      <c r="V25" s="405"/>
      <c r="W25" s="401"/>
      <c r="X25" s="402"/>
      <c r="Y25" s="401"/>
      <c r="Z25" s="401"/>
      <c r="AA25" s="401"/>
      <c r="AB25" s="401"/>
      <c r="AC25" s="401"/>
      <c r="AD25" s="401"/>
      <c r="AE25" s="401"/>
      <c r="AF25" s="402"/>
      <c r="AG25" s="404"/>
      <c r="AH25" s="405"/>
      <c r="AI25" s="400"/>
      <c r="AK25" s="987"/>
    </row>
    <row r="26" spans="2:37" ht="18.75" customHeight="1">
      <c r="B26" s="983"/>
      <c r="C26" s="986"/>
      <c r="D26" s="400"/>
      <c r="E26" s="401"/>
      <c r="F26" s="402"/>
      <c r="G26" s="401"/>
      <c r="H26" s="401"/>
      <c r="I26" s="402"/>
      <c r="J26" s="403"/>
      <c r="K26" s="401"/>
      <c r="L26" s="402"/>
      <c r="M26" s="401"/>
      <c r="N26" s="401"/>
      <c r="O26" s="401"/>
      <c r="P26" s="401"/>
      <c r="Q26" s="401"/>
      <c r="R26" s="401"/>
      <c r="S26" s="401"/>
      <c r="T26" s="401"/>
      <c r="U26" s="404"/>
      <c r="V26" s="405"/>
      <c r="W26" s="401"/>
      <c r="X26" s="402"/>
      <c r="Y26" s="401"/>
      <c r="Z26" s="401"/>
      <c r="AA26" s="401"/>
      <c r="AB26" s="401"/>
      <c r="AC26" s="401"/>
      <c r="AD26" s="401"/>
      <c r="AE26" s="401"/>
      <c r="AF26" s="402"/>
      <c r="AG26" s="404"/>
      <c r="AH26" s="405"/>
      <c r="AI26" s="400"/>
      <c r="AK26" s="987"/>
    </row>
    <row r="27" spans="2:37" ht="18.75" customHeight="1">
      <c r="B27" s="983"/>
      <c r="C27" s="986"/>
      <c r="D27" s="400"/>
      <c r="E27" s="401"/>
      <c r="F27" s="402"/>
      <c r="G27" s="401"/>
      <c r="H27" s="401"/>
      <c r="I27" s="402"/>
      <c r="J27" s="403"/>
      <c r="K27" s="401"/>
      <c r="L27" s="402"/>
      <c r="M27" s="401"/>
      <c r="N27" s="401"/>
      <c r="O27" s="401"/>
      <c r="P27" s="401"/>
      <c r="Q27" s="401"/>
      <c r="R27" s="401"/>
      <c r="S27" s="401"/>
      <c r="T27" s="401"/>
      <c r="U27" s="404"/>
      <c r="V27" s="405"/>
      <c r="W27" s="401"/>
      <c r="X27" s="402"/>
      <c r="Y27" s="401"/>
      <c r="Z27" s="401"/>
      <c r="AA27" s="401"/>
      <c r="AB27" s="401"/>
      <c r="AC27" s="401"/>
      <c r="AD27" s="401"/>
      <c r="AE27" s="401"/>
      <c r="AF27" s="402"/>
      <c r="AG27" s="404"/>
      <c r="AH27" s="405"/>
      <c r="AI27" s="400"/>
      <c r="AK27" s="987"/>
    </row>
    <row r="28" spans="2:37" ht="18.75" customHeight="1">
      <c r="B28" s="983"/>
      <c r="C28" s="986"/>
      <c r="D28" s="400"/>
      <c r="E28" s="401"/>
      <c r="F28" s="402"/>
      <c r="G28" s="401"/>
      <c r="H28" s="401"/>
      <c r="I28" s="402"/>
      <c r="J28" s="403"/>
      <c r="K28" s="401"/>
      <c r="L28" s="402"/>
      <c r="M28" s="401"/>
      <c r="N28" s="401"/>
      <c r="O28" s="401"/>
      <c r="P28" s="401"/>
      <c r="Q28" s="401"/>
      <c r="R28" s="401"/>
      <c r="S28" s="401"/>
      <c r="T28" s="401"/>
      <c r="U28" s="404"/>
      <c r="V28" s="405"/>
      <c r="W28" s="401"/>
      <c r="X28" s="402"/>
      <c r="Y28" s="401"/>
      <c r="Z28" s="401"/>
      <c r="AA28" s="401"/>
      <c r="AB28" s="401"/>
      <c r="AC28" s="401"/>
      <c r="AD28" s="401"/>
      <c r="AE28" s="401"/>
      <c r="AF28" s="402"/>
      <c r="AG28" s="404"/>
      <c r="AH28" s="405"/>
      <c r="AI28" s="400"/>
      <c r="AK28" s="987"/>
    </row>
    <row r="29" spans="2:37" ht="18.75" customHeight="1">
      <c r="B29" s="983"/>
      <c r="C29" s="986"/>
      <c r="D29" s="406"/>
      <c r="E29" s="407"/>
      <c r="F29" s="408"/>
      <c r="G29" s="407"/>
      <c r="H29" s="407"/>
      <c r="I29" s="408"/>
      <c r="J29" s="409"/>
      <c r="K29" s="407"/>
      <c r="L29" s="408"/>
      <c r="M29" s="407"/>
      <c r="N29" s="407"/>
      <c r="O29" s="407"/>
      <c r="P29" s="407"/>
      <c r="Q29" s="407"/>
      <c r="R29" s="407"/>
      <c r="S29" s="407"/>
      <c r="T29" s="407"/>
      <c r="U29" s="410"/>
      <c r="V29" s="411"/>
      <c r="W29" s="407"/>
      <c r="X29" s="408"/>
      <c r="Y29" s="407"/>
      <c r="Z29" s="407"/>
      <c r="AA29" s="407"/>
      <c r="AB29" s="407"/>
      <c r="AC29" s="407"/>
      <c r="AD29" s="407"/>
      <c r="AE29" s="407"/>
      <c r="AF29" s="408"/>
      <c r="AG29" s="410"/>
      <c r="AH29" s="411"/>
      <c r="AI29" s="406"/>
      <c r="AK29" s="987"/>
    </row>
    <row r="30" spans="2:37" ht="18.75" customHeight="1">
      <c r="B30" s="983"/>
      <c r="C30" s="986"/>
      <c r="D30" s="400"/>
      <c r="E30" s="401"/>
      <c r="F30" s="402"/>
      <c r="G30" s="401"/>
      <c r="H30" s="401"/>
      <c r="I30" s="402"/>
      <c r="J30" s="403"/>
      <c r="K30" s="401"/>
      <c r="L30" s="402"/>
      <c r="M30" s="401"/>
      <c r="N30" s="401"/>
      <c r="O30" s="401"/>
      <c r="P30" s="401"/>
      <c r="Q30" s="401"/>
      <c r="R30" s="401"/>
      <c r="S30" s="401"/>
      <c r="T30" s="401"/>
      <c r="U30" s="404"/>
      <c r="V30" s="405"/>
      <c r="W30" s="401"/>
      <c r="X30" s="402"/>
      <c r="Y30" s="401"/>
      <c r="Z30" s="401"/>
      <c r="AA30" s="401"/>
      <c r="AB30" s="401"/>
      <c r="AC30" s="401"/>
      <c r="AD30" s="401"/>
      <c r="AE30" s="401"/>
      <c r="AF30" s="402"/>
      <c r="AG30" s="404"/>
      <c r="AH30" s="405"/>
      <c r="AI30" s="400"/>
      <c r="AK30" s="987"/>
    </row>
    <row r="31" spans="2:37" ht="18.75" customHeight="1">
      <c r="B31" s="983"/>
      <c r="C31" s="986"/>
      <c r="D31" s="400"/>
      <c r="E31" s="401"/>
      <c r="F31" s="402"/>
      <c r="G31" s="401"/>
      <c r="H31" s="401"/>
      <c r="I31" s="402"/>
      <c r="J31" s="403"/>
      <c r="K31" s="401"/>
      <c r="L31" s="402"/>
      <c r="M31" s="401"/>
      <c r="N31" s="401"/>
      <c r="O31" s="401"/>
      <c r="P31" s="401"/>
      <c r="Q31" s="401"/>
      <c r="R31" s="401"/>
      <c r="S31" s="401"/>
      <c r="T31" s="401"/>
      <c r="U31" s="404"/>
      <c r="V31" s="405"/>
      <c r="W31" s="401"/>
      <c r="X31" s="402"/>
      <c r="Y31" s="401"/>
      <c r="Z31" s="401"/>
      <c r="AA31" s="401"/>
      <c r="AB31" s="401"/>
      <c r="AC31" s="401"/>
      <c r="AD31" s="401"/>
      <c r="AE31" s="401"/>
      <c r="AF31" s="402"/>
      <c r="AG31" s="404"/>
      <c r="AH31" s="405"/>
      <c r="AI31" s="400"/>
      <c r="AK31" s="987"/>
    </row>
    <row r="32" spans="2:37" ht="18.75" customHeight="1">
      <c r="B32" s="983"/>
      <c r="C32" s="986"/>
      <c r="D32" s="400"/>
      <c r="E32" s="401"/>
      <c r="F32" s="402"/>
      <c r="G32" s="401"/>
      <c r="H32" s="401"/>
      <c r="I32" s="402"/>
      <c r="J32" s="403"/>
      <c r="K32" s="401"/>
      <c r="L32" s="402"/>
      <c r="M32" s="401"/>
      <c r="N32" s="401"/>
      <c r="O32" s="401"/>
      <c r="P32" s="401"/>
      <c r="Q32" s="401"/>
      <c r="R32" s="401"/>
      <c r="S32" s="401"/>
      <c r="T32" s="401"/>
      <c r="U32" s="404"/>
      <c r="V32" s="405"/>
      <c r="W32" s="401"/>
      <c r="X32" s="402"/>
      <c r="Y32" s="401"/>
      <c r="Z32" s="401"/>
      <c r="AA32" s="401"/>
      <c r="AB32" s="401"/>
      <c r="AC32" s="401"/>
      <c r="AD32" s="401"/>
      <c r="AE32" s="401"/>
      <c r="AF32" s="402"/>
      <c r="AG32" s="404"/>
      <c r="AH32" s="405"/>
      <c r="AI32" s="400"/>
      <c r="AK32" s="987"/>
    </row>
    <row r="33" spans="2:37" ht="18.75" customHeight="1">
      <c r="B33" s="983"/>
      <c r="C33" s="986"/>
      <c r="D33" s="412"/>
      <c r="E33" s="413"/>
      <c r="F33" s="414"/>
      <c r="G33" s="413"/>
      <c r="H33" s="413"/>
      <c r="I33" s="414"/>
      <c r="J33" s="415"/>
      <c r="K33" s="413"/>
      <c r="L33" s="414"/>
      <c r="M33" s="413"/>
      <c r="N33" s="413"/>
      <c r="O33" s="413"/>
      <c r="P33" s="413"/>
      <c r="Q33" s="413"/>
      <c r="R33" s="413"/>
      <c r="S33" s="413"/>
      <c r="T33" s="413"/>
      <c r="U33" s="416"/>
      <c r="V33" s="417"/>
      <c r="W33" s="413"/>
      <c r="X33" s="414"/>
      <c r="Y33" s="413"/>
      <c r="Z33" s="413"/>
      <c r="AA33" s="413"/>
      <c r="AB33" s="413"/>
      <c r="AC33" s="413"/>
      <c r="AD33" s="413"/>
      <c r="AE33" s="413"/>
      <c r="AF33" s="414"/>
      <c r="AG33" s="416"/>
      <c r="AH33" s="417"/>
      <c r="AI33" s="412"/>
      <c r="AK33" s="987"/>
    </row>
    <row r="34" spans="2:37" ht="18.75" customHeight="1">
      <c r="B34" s="983"/>
      <c r="C34" s="986"/>
      <c r="D34" s="400"/>
      <c r="E34" s="401"/>
      <c r="F34" s="402"/>
      <c r="G34" s="401"/>
      <c r="H34" s="401"/>
      <c r="I34" s="402"/>
      <c r="J34" s="403"/>
      <c r="K34" s="401"/>
      <c r="L34" s="402"/>
      <c r="M34" s="401"/>
      <c r="N34" s="401"/>
      <c r="O34" s="401"/>
      <c r="P34" s="401"/>
      <c r="Q34" s="401"/>
      <c r="R34" s="401"/>
      <c r="S34" s="401"/>
      <c r="T34" s="401"/>
      <c r="U34" s="404"/>
      <c r="V34" s="405"/>
      <c r="W34" s="401"/>
      <c r="X34" s="402"/>
      <c r="Y34" s="401"/>
      <c r="Z34" s="401"/>
      <c r="AA34" s="401"/>
      <c r="AB34" s="401"/>
      <c r="AC34" s="401"/>
      <c r="AD34" s="401"/>
      <c r="AE34" s="401"/>
      <c r="AF34" s="402"/>
      <c r="AG34" s="404"/>
      <c r="AH34" s="405"/>
      <c r="AI34" s="400"/>
      <c r="AK34" s="987"/>
    </row>
    <row r="35" spans="2:37" ht="18.75" customHeight="1">
      <c r="B35" s="983"/>
      <c r="C35" s="986"/>
      <c r="D35" s="400"/>
      <c r="E35" s="401"/>
      <c r="F35" s="402"/>
      <c r="G35" s="401"/>
      <c r="H35" s="401"/>
      <c r="I35" s="402"/>
      <c r="J35" s="403"/>
      <c r="K35" s="401"/>
      <c r="L35" s="402"/>
      <c r="M35" s="401"/>
      <c r="N35" s="401"/>
      <c r="O35" s="401"/>
      <c r="P35" s="401"/>
      <c r="Q35" s="401"/>
      <c r="R35" s="401"/>
      <c r="S35" s="401"/>
      <c r="T35" s="401"/>
      <c r="U35" s="404"/>
      <c r="V35" s="405"/>
      <c r="W35" s="401"/>
      <c r="X35" s="402"/>
      <c r="Y35" s="401"/>
      <c r="Z35" s="401"/>
      <c r="AA35" s="401"/>
      <c r="AB35" s="401"/>
      <c r="AC35" s="401"/>
      <c r="AD35" s="401"/>
      <c r="AE35" s="401"/>
      <c r="AF35" s="402"/>
      <c r="AG35" s="404"/>
      <c r="AH35" s="405"/>
      <c r="AI35" s="400"/>
      <c r="AK35" s="987"/>
    </row>
    <row r="36" spans="2:37" ht="18.75" customHeight="1">
      <c r="B36" s="983"/>
      <c r="C36" s="418"/>
      <c r="D36" s="419"/>
      <c r="E36" s="420"/>
      <c r="F36" s="421"/>
      <c r="G36" s="420"/>
      <c r="H36" s="420"/>
      <c r="I36" s="421"/>
      <c r="J36" s="422"/>
      <c r="K36" s="420"/>
      <c r="L36" s="421"/>
      <c r="M36" s="420"/>
      <c r="N36" s="420"/>
      <c r="O36" s="420"/>
      <c r="P36" s="420"/>
      <c r="Q36" s="420"/>
      <c r="R36" s="420"/>
      <c r="S36" s="420"/>
      <c r="T36" s="420"/>
      <c r="U36" s="423"/>
      <c r="V36" s="424"/>
      <c r="W36" s="420"/>
      <c r="X36" s="421"/>
      <c r="Y36" s="420"/>
      <c r="Z36" s="420"/>
      <c r="AA36" s="420"/>
      <c r="AB36" s="420"/>
      <c r="AC36" s="420"/>
      <c r="AD36" s="420"/>
      <c r="AE36" s="420"/>
      <c r="AF36" s="421"/>
      <c r="AG36" s="423"/>
      <c r="AH36" s="424"/>
      <c r="AI36" s="419"/>
      <c r="AK36" s="987"/>
    </row>
    <row r="37" spans="2:37" ht="24" customHeight="1">
      <c r="B37" s="983"/>
      <c r="C37" s="988" t="s">
        <v>664</v>
      </c>
      <c r="D37" s="406"/>
      <c r="E37" s="407"/>
      <c r="F37" s="408"/>
      <c r="G37" s="407"/>
      <c r="H37" s="407"/>
      <c r="I37" s="408"/>
      <c r="J37" s="409"/>
      <c r="K37" s="407"/>
      <c r="L37" s="408"/>
      <c r="M37" s="407"/>
      <c r="N37" s="407"/>
      <c r="O37" s="407"/>
      <c r="P37" s="407"/>
      <c r="Q37" s="407"/>
      <c r="R37" s="407"/>
      <c r="S37" s="407"/>
      <c r="T37" s="407"/>
      <c r="U37" s="410"/>
      <c r="V37" s="411"/>
      <c r="W37" s="407"/>
      <c r="X37" s="408"/>
      <c r="Y37" s="407"/>
      <c r="Z37" s="407"/>
      <c r="AA37" s="407"/>
      <c r="AB37" s="407"/>
      <c r="AC37" s="407"/>
      <c r="AD37" s="407"/>
      <c r="AE37" s="407"/>
      <c r="AF37" s="408"/>
      <c r="AG37" s="410"/>
      <c r="AH37" s="411"/>
      <c r="AI37" s="406"/>
      <c r="AK37" s="987"/>
    </row>
    <row r="38" spans="2:37" ht="24" customHeight="1">
      <c r="B38" s="983"/>
      <c r="C38" s="989"/>
      <c r="D38" s="400"/>
      <c r="E38" s="401"/>
      <c r="F38" s="402"/>
      <c r="G38" s="401"/>
      <c r="H38" s="401"/>
      <c r="I38" s="402"/>
      <c r="J38" s="403"/>
      <c r="K38" s="401"/>
      <c r="L38" s="402"/>
      <c r="M38" s="401"/>
      <c r="N38" s="401"/>
      <c r="O38" s="401"/>
      <c r="P38" s="401"/>
      <c r="Q38" s="401"/>
      <c r="R38" s="401"/>
      <c r="S38" s="401"/>
      <c r="T38" s="401"/>
      <c r="U38" s="404"/>
      <c r="V38" s="405"/>
      <c r="W38" s="401"/>
      <c r="X38" s="402"/>
      <c r="Y38" s="401"/>
      <c r="Z38" s="401"/>
      <c r="AA38" s="401"/>
      <c r="AB38" s="401"/>
      <c r="AC38" s="401"/>
      <c r="AD38" s="401"/>
      <c r="AE38" s="401"/>
      <c r="AF38" s="402"/>
      <c r="AG38" s="404"/>
      <c r="AH38" s="405"/>
      <c r="AI38" s="400"/>
      <c r="AK38" s="987"/>
    </row>
    <row r="39" spans="2:37" ht="24" customHeight="1">
      <c r="B39" s="983"/>
      <c r="C39" s="989"/>
      <c r="D39" s="400"/>
      <c r="E39" s="401"/>
      <c r="F39" s="402"/>
      <c r="G39" s="401"/>
      <c r="H39" s="401"/>
      <c r="I39" s="402"/>
      <c r="J39" s="403"/>
      <c r="K39" s="401"/>
      <c r="L39" s="402"/>
      <c r="M39" s="401"/>
      <c r="N39" s="401"/>
      <c r="O39" s="401"/>
      <c r="P39" s="401"/>
      <c r="Q39" s="401"/>
      <c r="R39" s="401"/>
      <c r="S39" s="401"/>
      <c r="T39" s="401"/>
      <c r="U39" s="404"/>
      <c r="V39" s="405"/>
      <c r="W39" s="401"/>
      <c r="X39" s="402"/>
      <c r="Y39" s="401"/>
      <c r="Z39" s="401"/>
      <c r="AA39" s="401"/>
      <c r="AB39" s="401"/>
      <c r="AC39" s="401"/>
      <c r="AD39" s="401"/>
      <c r="AE39" s="401"/>
      <c r="AF39" s="402"/>
      <c r="AG39" s="404"/>
      <c r="AH39" s="405"/>
      <c r="AI39" s="400"/>
      <c r="AK39" s="987"/>
    </row>
    <row r="40" spans="2:37" ht="24" customHeight="1">
      <c r="B40" s="983"/>
      <c r="C40" s="989"/>
      <c r="D40" s="400"/>
      <c r="E40" s="401"/>
      <c r="F40" s="402"/>
      <c r="G40" s="401"/>
      <c r="H40" s="401"/>
      <c r="I40" s="402"/>
      <c r="J40" s="403"/>
      <c r="K40" s="401"/>
      <c r="L40" s="402"/>
      <c r="M40" s="401"/>
      <c r="N40" s="401"/>
      <c r="O40" s="401"/>
      <c r="P40" s="401"/>
      <c r="Q40" s="401"/>
      <c r="R40" s="401"/>
      <c r="S40" s="401"/>
      <c r="T40" s="401"/>
      <c r="U40" s="404"/>
      <c r="V40" s="405"/>
      <c r="W40" s="401"/>
      <c r="X40" s="402"/>
      <c r="Y40" s="401"/>
      <c r="Z40" s="401"/>
      <c r="AA40" s="401"/>
      <c r="AB40" s="401"/>
      <c r="AC40" s="401"/>
      <c r="AD40" s="401"/>
      <c r="AE40" s="401"/>
      <c r="AF40" s="402"/>
      <c r="AG40" s="404"/>
      <c r="AH40" s="405"/>
      <c r="AI40" s="400"/>
      <c r="AK40" s="990" t="s">
        <v>655</v>
      </c>
    </row>
    <row r="41" spans="2:37" ht="24" customHeight="1">
      <c r="B41" s="983"/>
      <c r="C41" s="989"/>
      <c r="D41" s="412"/>
      <c r="E41" s="413"/>
      <c r="F41" s="414"/>
      <c r="G41" s="413"/>
      <c r="H41" s="413"/>
      <c r="I41" s="414"/>
      <c r="J41" s="415"/>
      <c r="K41" s="413"/>
      <c r="L41" s="414"/>
      <c r="M41" s="413"/>
      <c r="N41" s="413"/>
      <c r="O41" s="413"/>
      <c r="P41" s="413"/>
      <c r="Q41" s="413"/>
      <c r="R41" s="413"/>
      <c r="S41" s="413"/>
      <c r="T41" s="413"/>
      <c r="U41" s="416"/>
      <c r="V41" s="417"/>
      <c r="W41" s="413"/>
      <c r="X41" s="414"/>
      <c r="Y41" s="413"/>
      <c r="Z41" s="413"/>
      <c r="AA41" s="413"/>
      <c r="AB41" s="413"/>
      <c r="AC41" s="413"/>
      <c r="AD41" s="413"/>
      <c r="AE41" s="413"/>
      <c r="AF41" s="414"/>
      <c r="AG41" s="416"/>
      <c r="AH41" s="417"/>
      <c r="AI41" s="412"/>
      <c r="AK41" s="990"/>
    </row>
    <row r="42" spans="2:37" ht="24" customHeight="1">
      <c r="B42" s="983"/>
      <c r="C42" s="988" t="s">
        <v>665</v>
      </c>
      <c r="D42" s="425"/>
      <c r="E42" s="426"/>
      <c r="F42" s="427"/>
      <c r="G42" s="426"/>
      <c r="H42" s="426"/>
      <c r="I42" s="427"/>
      <c r="J42" s="428"/>
      <c r="K42" s="426"/>
      <c r="L42" s="427"/>
      <c r="M42" s="426"/>
      <c r="N42" s="426"/>
      <c r="O42" s="426"/>
      <c r="P42" s="426"/>
      <c r="Q42" s="426"/>
      <c r="R42" s="426"/>
      <c r="S42" s="426"/>
      <c r="T42" s="426"/>
      <c r="U42" s="429"/>
      <c r="V42" s="430"/>
      <c r="W42" s="426"/>
      <c r="X42" s="427"/>
      <c r="Y42" s="426"/>
      <c r="Z42" s="426"/>
      <c r="AA42" s="426"/>
      <c r="AB42" s="426"/>
      <c r="AC42" s="426"/>
      <c r="AD42" s="426"/>
      <c r="AE42" s="426"/>
      <c r="AF42" s="427"/>
      <c r="AG42" s="429"/>
      <c r="AH42" s="430"/>
      <c r="AI42" s="425"/>
      <c r="AK42" s="990"/>
    </row>
    <row r="43" spans="2:37" ht="24" customHeight="1">
      <c r="B43" s="983"/>
      <c r="C43" s="989"/>
      <c r="D43" s="400"/>
      <c r="E43" s="401"/>
      <c r="F43" s="402"/>
      <c r="G43" s="401"/>
      <c r="H43" s="401"/>
      <c r="I43" s="402"/>
      <c r="J43" s="403"/>
      <c r="K43" s="401"/>
      <c r="L43" s="402"/>
      <c r="M43" s="401"/>
      <c r="N43" s="401"/>
      <c r="O43" s="401"/>
      <c r="P43" s="401"/>
      <c r="Q43" s="401"/>
      <c r="R43" s="401"/>
      <c r="S43" s="401"/>
      <c r="T43" s="401"/>
      <c r="U43" s="404"/>
      <c r="V43" s="405"/>
      <c r="W43" s="401"/>
      <c r="X43" s="402"/>
      <c r="Y43" s="401"/>
      <c r="Z43" s="401"/>
      <c r="AA43" s="401"/>
      <c r="AB43" s="401"/>
      <c r="AC43" s="401"/>
      <c r="AD43" s="401"/>
      <c r="AE43" s="401"/>
      <c r="AF43" s="402"/>
      <c r="AG43" s="404"/>
      <c r="AH43" s="405"/>
      <c r="AI43" s="400"/>
      <c r="AK43" s="990"/>
    </row>
    <row r="44" spans="2:37" ht="24" customHeight="1">
      <c r="B44" s="983"/>
      <c r="C44" s="989"/>
      <c r="D44" s="400"/>
      <c r="E44" s="401"/>
      <c r="F44" s="402"/>
      <c r="G44" s="401"/>
      <c r="H44" s="401"/>
      <c r="I44" s="402"/>
      <c r="J44" s="403"/>
      <c r="K44" s="401"/>
      <c r="L44" s="402"/>
      <c r="M44" s="401"/>
      <c r="N44" s="401"/>
      <c r="O44" s="401"/>
      <c r="P44" s="401"/>
      <c r="Q44" s="401"/>
      <c r="R44" s="401"/>
      <c r="S44" s="401"/>
      <c r="T44" s="401"/>
      <c r="U44" s="404"/>
      <c r="V44" s="405"/>
      <c r="W44" s="401"/>
      <c r="X44" s="402"/>
      <c r="Y44" s="401"/>
      <c r="Z44" s="401"/>
      <c r="AA44" s="401"/>
      <c r="AB44" s="401"/>
      <c r="AC44" s="401"/>
      <c r="AD44" s="401"/>
      <c r="AE44" s="401"/>
      <c r="AF44" s="402"/>
      <c r="AG44" s="404"/>
      <c r="AH44" s="405"/>
      <c r="AI44" s="400"/>
      <c r="AK44" s="990"/>
    </row>
    <row r="45" spans="2:37" ht="24" customHeight="1">
      <c r="B45" s="983"/>
      <c r="C45" s="989"/>
      <c r="D45" s="400"/>
      <c r="E45" s="401"/>
      <c r="F45" s="402"/>
      <c r="G45" s="401"/>
      <c r="H45" s="401"/>
      <c r="I45" s="402"/>
      <c r="J45" s="403"/>
      <c r="K45" s="401"/>
      <c r="L45" s="402"/>
      <c r="M45" s="401"/>
      <c r="N45" s="401"/>
      <c r="O45" s="401"/>
      <c r="P45" s="401"/>
      <c r="Q45" s="401"/>
      <c r="R45" s="401"/>
      <c r="S45" s="401"/>
      <c r="T45" s="401"/>
      <c r="U45" s="404"/>
      <c r="V45" s="405"/>
      <c r="W45" s="401"/>
      <c r="X45" s="402"/>
      <c r="Y45" s="401"/>
      <c r="Z45" s="401"/>
      <c r="AA45" s="401"/>
      <c r="AB45" s="401"/>
      <c r="AC45" s="401"/>
      <c r="AD45" s="401"/>
      <c r="AE45" s="401"/>
      <c r="AF45" s="402"/>
      <c r="AG45" s="404"/>
      <c r="AH45" s="405"/>
      <c r="AI45" s="400"/>
      <c r="AK45" s="990"/>
    </row>
    <row r="46" spans="2:37" ht="24" customHeight="1">
      <c r="B46" s="983"/>
      <c r="C46" s="989"/>
      <c r="D46" s="419"/>
      <c r="E46" s="420"/>
      <c r="F46" s="421"/>
      <c r="G46" s="420"/>
      <c r="H46" s="420"/>
      <c r="I46" s="421"/>
      <c r="J46" s="422"/>
      <c r="K46" s="420"/>
      <c r="L46" s="421"/>
      <c r="M46" s="420"/>
      <c r="N46" s="420"/>
      <c r="O46" s="420"/>
      <c r="P46" s="420"/>
      <c r="Q46" s="420"/>
      <c r="R46" s="420"/>
      <c r="S46" s="420"/>
      <c r="T46" s="420"/>
      <c r="U46" s="423"/>
      <c r="V46" s="424"/>
      <c r="W46" s="420"/>
      <c r="X46" s="421"/>
      <c r="Y46" s="420"/>
      <c r="Z46" s="420"/>
      <c r="AA46" s="420"/>
      <c r="AB46" s="420"/>
      <c r="AC46" s="420"/>
      <c r="AD46" s="420"/>
      <c r="AE46" s="420"/>
      <c r="AF46" s="421"/>
      <c r="AG46" s="423"/>
      <c r="AH46" s="424"/>
      <c r="AI46" s="419"/>
      <c r="AK46" s="990"/>
    </row>
    <row r="47" spans="2:37" ht="24" customHeight="1">
      <c r="B47" s="983"/>
      <c r="C47" s="991" t="s">
        <v>666</v>
      </c>
      <c r="D47" s="425"/>
      <c r="E47" s="426"/>
      <c r="F47" s="427"/>
      <c r="G47" s="426"/>
      <c r="H47" s="426"/>
      <c r="I47" s="427"/>
      <c r="J47" s="428"/>
      <c r="K47" s="426"/>
      <c r="L47" s="427"/>
      <c r="M47" s="426"/>
      <c r="N47" s="426"/>
      <c r="O47" s="426"/>
      <c r="P47" s="426"/>
      <c r="Q47" s="426"/>
      <c r="R47" s="426"/>
      <c r="S47" s="426"/>
      <c r="T47" s="426"/>
      <c r="U47" s="429"/>
      <c r="V47" s="430"/>
      <c r="W47" s="426"/>
      <c r="X47" s="427"/>
      <c r="Y47" s="426"/>
      <c r="Z47" s="426"/>
      <c r="AA47" s="426"/>
      <c r="AB47" s="426"/>
      <c r="AC47" s="426"/>
      <c r="AD47" s="426"/>
      <c r="AE47" s="426"/>
      <c r="AF47" s="427"/>
      <c r="AG47" s="429"/>
      <c r="AH47" s="430"/>
      <c r="AI47" s="425"/>
      <c r="AK47" s="975" t="s">
        <v>732</v>
      </c>
    </row>
    <row r="48" spans="2:37" ht="24" customHeight="1">
      <c r="B48" s="983"/>
      <c r="C48" s="992"/>
      <c r="D48" s="400"/>
      <c r="E48" s="401"/>
      <c r="F48" s="402"/>
      <c r="G48" s="401"/>
      <c r="H48" s="401"/>
      <c r="I48" s="402"/>
      <c r="J48" s="403"/>
      <c r="K48" s="401"/>
      <c r="L48" s="402"/>
      <c r="M48" s="401"/>
      <c r="N48" s="401"/>
      <c r="O48" s="401"/>
      <c r="P48" s="401"/>
      <c r="Q48" s="401"/>
      <c r="R48" s="401"/>
      <c r="S48" s="401"/>
      <c r="T48" s="401"/>
      <c r="U48" s="404"/>
      <c r="V48" s="405"/>
      <c r="W48" s="401"/>
      <c r="X48" s="402"/>
      <c r="Y48" s="401"/>
      <c r="Z48" s="401"/>
      <c r="AA48" s="401"/>
      <c r="AB48" s="401"/>
      <c r="AC48" s="401"/>
      <c r="AD48" s="401"/>
      <c r="AE48" s="401"/>
      <c r="AF48" s="402"/>
      <c r="AG48" s="404"/>
      <c r="AH48" s="405"/>
      <c r="AI48" s="400"/>
      <c r="AK48" s="975"/>
    </row>
    <row r="49" spans="2:37" ht="24" customHeight="1">
      <c r="B49" s="983"/>
      <c r="C49" s="992"/>
      <c r="D49" s="400"/>
      <c r="E49" s="401"/>
      <c r="F49" s="402"/>
      <c r="G49" s="401"/>
      <c r="H49" s="401"/>
      <c r="I49" s="402"/>
      <c r="J49" s="403"/>
      <c r="K49" s="401"/>
      <c r="L49" s="402"/>
      <c r="M49" s="401"/>
      <c r="N49" s="401"/>
      <c r="O49" s="401"/>
      <c r="P49" s="401"/>
      <c r="Q49" s="401"/>
      <c r="R49" s="401"/>
      <c r="S49" s="401"/>
      <c r="T49" s="401"/>
      <c r="U49" s="404"/>
      <c r="V49" s="405"/>
      <c r="W49" s="401"/>
      <c r="X49" s="402"/>
      <c r="Y49" s="401"/>
      <c r="Z49" s="401"/>
      <c r="AA49" s="401"/>
      <c r="AB49" s="401"/>
      <c r="AC49" s="401"/>
      <c r="AD49" s="401"/>
      <c r="AE49" s="401"/>
      <c r="AF49" s="402"/>
      <c r="AG49" s="404"/>
      <c r="AH49" s="405"/>
      <c r="AI49" s="400"/>
      <c r="AK49" s="975"/>
    </row>
    <row r="50" spans="2:37" ht="24" customHeight="1">
      <c r="B50" s="983"/>
      <c r="C50" s="992"/>
      <c r="D50" s="400"/>
      <c r="E50" s="401"/>
      <c r="F50" s="402"/>
      <c r="G50" s="401"/>
      <c r="H50" s="401"/>
      <c r="I50" s="402"/>
      <c r="J50" s="403"/>
      <c r="K50" s="401"/>
      <c r="L50" s="402"/>
      <c r="M50" s="401"/>
      <c r="N50" s="401"/>
      <c r="O50" s="401"/>
      <c r="P50" s="401"/>
      <c r="Q50" s="401"/>
      <c r="R50" s="401"/>
      <c r="S50" s="401"/>
      <c r="T50" s="401"/>
      <c r="U50" s="404"/>
      <c r="V50" s="405"/>
      <c r="W50" s="401"/>
      <c r="X50" s="402"/>
      <c r="Y50" s="401"/>
      <c r="Z50" s="401"/>
      <c r="AA50" s="401"/>
      <c r="AB50" s="401"/>
      <c r="AC50" s="401"/>
      <c r="AD50" s="401"/>
      <c r="AE50" s="401"/>
      <c r="AF50" s="402"/>
      <c r="AG50" s="404"/>
      <c r="AH50" s="405"/>
      <c r="AI50" s="400"/>
      <c r="AK50" s="975"/>
    </row>
    <row r="51" spans="2:37" ht="24" customHeight="1" thickBot="1">
      <c r="B51" s="984"/>
      <c r="C51" s="993"/>
      <c r="D51" s="431"/>
      <c r="E51" s="432"/>
      <c r="F51" s="433"/>
      <c r="G51" s="432"/>
      <c r="H51" s="432"/>
      <c r="I51" s="433"/>
      <c r="J51" s="434"/>
      <c r="K51" s="432"/>
      <c r="L51" s="433"/>
      <c r="M51" s="432"/>
      <c r="N51" s="432"/>
      <c r="O51" s="432"/>
      <c r="P51" s="432"/>
      <c r="Q51" s="432"/>
      <c r="R51" s="432"/>
      <c r="S51" s="432"/>
      <c r="T51" s="432"/>
      <c r="U51" s="435"/>
      <c r="V51" s="436"/>
      <c r="W51" s="432"/>
      <c r="X51" s="433"/>
      <c r="Y51" s="432"/>
      <c r="Z51" s="432"/>
      <c r="AA51" s="432"/>
      <c r="AB51" s="432"/>
      <c r="AC51" s="432"/>
      <c r="AD51" s="432"/>
      <c r="AE51" s="432"/>
      <c r="AF51" s="433"/>
      <c r="AG51" s="435"/>
      <c r="AH51" s="436"/>
      <c r="AI51" s="431"/>
      <c r="AK51" s="975"/>
    </row>
  </sheetData>
  <sheetProtection algorithmName="SHA-512" hashValue="NjoXbrqdRCj4mxVGgpuxmI0lORFJ2PKzsg15HM8iQ2stodYmH8OXqxkqbjTWNUATsvrvlP7P8qmwFqOsuaUcDA==" saltValue="FN4lBIuGABnwGveGTDye8Q==" spinCount="100000" sheet="1" objects="1" scenarios="1"/>
  <mergeCells count="11">
    <mergeCell ref="AK47:AK51"/>
    <mergeCell ref="AA1:AE1"/>
    <mergeCell ref="AF1:AI1"/>
    <mergeCell ref="B3:C5"/>
    <mergeCell ref="B6:B51"/>
    <mergeCell ref="C6:C35"/>
    <mergeCell ref="AK11:AK39"/>
    <mergeCell ref="C37:C41"/>
    <mergeCell ref="AK40:AK46"/>
    <mergeCell ref="C42:C46"/>
    <mergeCell ref="C47:C51"/>
  </mergeCells>
  <phoneticPr fontId="4"/>
  <printOptions horizontalCentered="1" verticalCentered="1"/>
  <pageMargins left="0.27559055118110237" right="0.11811023622047245" top="0.39370078740157483" bottom="0.39370078740157483" header="0.51181102362204722" footer="0.51181102362204722"/>
  <pageSetup paperSize="9" scale="55" orientation="landscape" r:id="rId1"/>
  <headerFooter alignWithMargins="0">
    <oddHeader>&amp;L&amp;F&amp;R&amp;A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調査について</vt:lpstr>
      <vt:lpstr>表紙･目次</vt:lpstr>
      <vt:lpstr>調査票</vt:lpstr>
      <vt:lpstr>●別表(Ａ新･受)</vt:lpstr>
      <vt:lpstr>●完成工事原価報告書</vt:lpstr>
      <vt:lpstr>●工事実施工程表（参考ひな形）</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akimoto</dc:creator>
  <cp:lastModifiedBy>前田 雅輝</cp:lastModifiedBy>
  <cp:lastPrinted>2020-02-12T01:55:53Z</cp:lastPrinted>
  <dcterms:created xsi:type="dcterms:W3CDTF">2019-11-07T03:42:52Z</dcterms:created>
  <dcterms:modified xsi:type="dcterms:W3CDTF">2021-05-31T04:53:20Z</dcterms:modified>
</cp:coreProperties>
</file>